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Креатив\в работе\"/>
    </mc:Choice>
  </mc:AlternateContent>
  <bookViews>
    <workbookView xWindow="0" yWindow="0" windowWidth="28800" windowHeight="12435"/>
  </bookViews>
  <sheets>
    <sheet name="Price List МП 2018.02" sheetId="1" r:id="rId1"/>
  </sheets>
  <externalReferences>
    <externalReference r:id="rId2"/>
  </externalReferences>
  <definedNames>
    <definedName name="_xlnm._FilterDatabase" localSheetId="0" hidden="1">'Price List МП 2018.02'!#REF!</definedName>
    <definedName name="Ноги">'[1]Металл каркас'!$K$7:$BI$7</definedName>
    <definedName name="_xlnm.Print_Area" localSheetId="0">'Price List МП 2018.02'!$A$1:$I$183</definedName>
    <definedName name="Окант">'[1]Металл окант'!$G$8:$G$47</definedName>
    <definedName name="СБ">[1]Сборка!$G$7:$G$46</definedName>
    <definedName name="Столешка">[1]Дерево!$B$11:$B$252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7" i="1" l="1"/>
  <c r="H13" i="1"/>
  <c r="H132" i="1" l="1"/>
  <c r="H131" i="1"/>
  <c r="H130" i="1"/>
  <c r="H129" i="1"/>
  <c r="H127" i="1"/>
  <c r="H126" i="1"/>
  <c r="H124" i="1"/>
  <c r="H123" i="1"/>
  <c r="H122" i="1"/>
  <c r="H121" i="1"/>
  <c r="H15" i="1"/>
  <c r="H14" i="1"/>
</calcChain>
</file>

<file path=xl/sharedStrings.xml><?xml version="1.0" encoding="utf-8"?>
<sst xmlns="http://schemas.openxmlformats.org/spreadsheetml/2006/main" count="215" uniqueCount="201">
  <si>
    <t>№ п/п</t>
  </si>
  <si>
    <t>Наименование</t>
  </si>
  <si>
    <t>Фото</t>
  </si>
  <si>
    <t>Размеры столов / размеры стульев</t>
  </si>
  <si>
    <t>Вес</t>
  </si>
  <si>
    <t>Кубатура</t>
  </si>
  <si>
    <t>Длина</t>
  </si>
  <si>
    <t>Ширина</t>
  </si>
  <si>
    <t>Высота</t>
  </si>
  <si>
    <t>мм</t>
  </si>
  <si>
    <t>кг</t>
  </si>
  <si>
    <t>м3.</t>
  </si>
  <si>
    <t xml:space="preserve">СКЛАДНАЯ  МЕБЕЛЬ  </t>
  </si>
  <si>
    <t>1</t>
  </si>
  <si>
    <t>СТАНДАРТ      ДМ - ДСП покрытое меламиновой пленкой</t>
  </si>
  <si>
    <t>Ривьера 66</t>
  </si>
  <si>
    <t>Ривьера 77</t>
  </si>
  <si>
    <t>Ривьера 88</t>
  </si>
  <si>
    <t>Ривьера 99</t>
  </si>
  <si>
    <t>Ривьера 96</t>
  </si>
  <si>
    <t>Ривьера 126</t>
  </si>
  <si>
    <t>Ривьера 127</t>
  </si>
  <si>
    <t>Ривьера 128</t>
  </si>
  <si>
    <t>Прямоугольные - ОС "Пьедестал" (грузоподъемность до 450 кг)</t>
  </si>
  <si>
    <t>Пьедестал 96</t>
  </si>
  <si>
    <t>Пьедестал 97</t>
  </si>
  <si>
    <t>Пьедестал 117</t>
  </si>
  <si>
    <t>Пьедестал 125</t>
  </si>
  <si>
    <t>Пьедестал 126</t>
  </si>
  <si>
    <t>Пьедестал 127</t>
  </si>
  <si>
    <t>Пьедестал 128</t>
  </si>
  <si>
    <t>Пьедестал 138</t>
  </si>
  <si>
    <t>Пьедестал 148</t>
  </si>
  <si>
    <t>Пьедестал 156</t>
  </si>
  <si>
    <t>Пьедестал 157</t>
  </si>
  <si>
    <t>Пьедестал 15.75</t>
  </si>
  <si>
    <t>Пьедестал 158</t>
  </si>
  <si>
    <t>Прямоугольные - ОС "Дельта" (грузоподъемность до 700 кг)</t>
  </si>
  <si>
    <t>Дельта 158</t>
  </si>
  <si>
    <t>Дельта 159</t>
  </si>
  <si>
    <t>Дельта 15.10</t>
  </si>
  <si>
    <t>Дельта 15.15</t>
  </si>
  <si>
    <t>Дельта 168</t>
  </si>
  <si>
    <t>Дельта 178</t>
  </si>
  <si>
    <t>Дельта 17.85</t>
  </si>
  <si>
    <t>Дельта  17.10</t>
  </si>
  <si>
    <t xml:space="preserve"> </t>
  </si>
  <si>
    <t>Дельта 187</t>
  </si>
  <si>
    <t>Дельта 188</t>
  </si>
  <si>
    <t>Дельта 18.85</t>
  </si>
  <si>
    <t>Дельта 189</t>
  </si>
  <si>
    <t>Дельта 18.12</t>
  </si>
  <si>
    <t>Дельта 207</t>
  </si>
  <si>
    <t>Дельта 209</t>
  </si>
  <si>
    <t>Дельта 20.10</t>
  </si>
  <si>
    <t>Дельта 20.12</t>
  </si>
  <si>
    <t>Дельта 228</t>
  </si>
  <si>
    <t>Дельта 249</t>
  </si>
  <si>
    <t>Дельта 24.10</t>
  </si>
  <si>
    <t>Дельта 24.12</t>
  </si>
  <si>
    <t>Конференц 96</t>
  </si>
  <si>
    <t>Конференц 126</t>
  </si>
  <si>
    <t>Конференц 128</t>
  </si>
  <si>
    <t>Конференц 158</t>
  </si>
  <si>
    <t>Конференц 185</t>
  </si>
  <si>
    <t>Конференц 188</t>
  </si>
  <si>
    <t>Конференц 189</t>
  </si>
  <si>
    <t>Конференц 249</t>
  </si>
  <si>
    <t>Прямоугольные - ОС "Лесенка" (Грузоподъемность до 300 кг)</t>
  </si>
  <si>
    <t>Лесенка 104</t>
  </si>
  <si>
    <t>Лесенка 124</t>
  </si>
  <si>
    <t>Круглые - ОС "Ривьера" (Грузоподъемность до 250 кг)</t>
  </si>
  <si>
    <t>Ривьера 6 (высота 580 мм)</t>
  </si>
  <si>
    <t xml:space="preserve">  </t>
  </si>
  <si>
    <t>D=600</t>
  </si>
  <si>
    <t>Ривьера 6</t>
  </si>
  <si>
    <t>Ривьера 7</t>
  </si>
  <si>
    <t>D=700</t>
  </si>
  <si>
    <t>Ривьера 8</t>
  </si>
  <si>
    <t>D=800</t>
  </si>
  <si>
    <t>Ривьера 9</t>
  </si>
  <si>
    <t>D=900</t>
  </si>
  <si>
    <t>Ривьера 10</t>
  </si>
  <si>
    <t>D=1000</t>
  </si>
  <si>
    <t>Ривьера 11</t>
  </si>
  <si>
    <t>D=1100</t>
  </si>
  <si>
    <t>Круглые - ОС "Дельта" (Грузоподъемность до 700 кг)</t>
  </si>
  <si>
    <t>Дельта 12</t>
  </si>
  <si>
    <t>D=1200</t>
  </si>
  <si>
    <t>Дельта 13</t>
  </si>
  <si>
    <t>D=1300</t>
  </si>
  <si>
    <t>Дельта 14</t>
  </si>
  <si>
    <t>D=1400</t>
  </si>
  <si>
    <t>Дельта 15</t>
  </si>
  <si>
    <t>D=1500</t>
  </si>
  <si>
    <t>Дельта 16</t>
  </si>
  <si>
    <t>D=1600</t>
  </si>
  <si>
    <t>Дельта 17</t>
  </si>
  <si>
    <t>D=1700</t>
  </si>
  <si>
    <t>Дельта 18</t>
  </si>
  <si>
    <t>D=1800</t>
  </si>
  <si>
    <t>Дельта 20</t>
  </si>
  <si>
    <t>D=2000</t>
  </si>
  <si>
    <t>Круглые - ОС "Конференц" (Грузоподъемность до 800 кг)</t>
  </si>
  <si>
    <t>Конференц 12</t>
  </si>
  <si>
    <t>Конференц 15</t>
  </si>
  <si>
    <t>Конференц 18</t>
  </si>
  <si>
    <t>Полукруглые - ОС "Пьедестал" (грузоподъемность до 450 кг)</t>
  </si>
  <si>
    <t>Пьедестал 12 полукруг</t>
  </si>
  <si>
    <t>Пьедестал 14 полукруг</t>
  </si>
  <si>
    <t>Пьедестал 15 полукруг</t>
  </si>
  <si>
    <t>Пьедестал 16 полукруг</t>
  </si>
  <si>
    <t>Полукруглые - ОС "Дельта" (Грузоподъемность до 700 кг)</t>
  </si>
  <si>
    <t>Дельта 18 полукруг</t>
  </si>
  <si>
    <t>Дельта 24 полукруг</t>
  </si>
  <si>
    <t>Овальные - ОС "Ривьера" (Грузоподъемность до 250 кг)</t>
  </si>
  <si>
    <t>Ривьера 96 Овал</t>
  </si>
  <si>
    <t>Ривьера 126 Овал</t>
  </si>
  <si>
    <t>Ривьера 127 Овал</t>
  </si>
  <si>
    <t>Ривьера 128 Овал</t>
  </si>
  <si>
    <t>Овальные - ОС "Пьедестал" (грузоподъемность до 450 кг)</t>
  </si>
  <si>
    <t>Пьедестал 116 Овал</t>
  </si>
  <si>
    <t>Пьедестал 126 Овал</t>
  </si>
  <si>
    <t>Пьедестал 127 Овал</t>
  </si>
  <si>
    <t>Пьедестал 128 Овал</t>
  </si>
  <si>
    <t>Пьедестал 136 Овал</t>
  </si>
  <si>
    <t>Пьедестал 138 Овал</t>
  </si>
  <si>
    <t>Пьедестал 156 Овал</t>
  </si>
  <si>
    <t>Пьедестал 157 Овал</t>
  </si>
  <si>
    <t>Овальные - ОС "Дельта" (Грузоподъемность до 700 кг)</t>
  </si>
  <si>
    <t>Дельта 159 Овал</t>
  </si>
  <si>
    <t>Дельта 187 Овал</t>
  </si>
  <si>
    <t>Дельта 188 Овал</t>
  </si>
  <si>
    <t>Дельта 189 Овал</t>
  </si>
  <si>
    <t>Дельта 209 Овал</t>
  </si>
  <si>
    <t>Дельта 249 Овал</t>
  </si>
  <si>
    <t>Полуовальные - ОС "Дельта" (Грузоподъемность до 700 кг)</t>
  </si>
  <si>
    <t>Дельта 129 Полуовал</t>
  </si>
  <si>
    <t>Дельта 159 Полуовал</t>
  </si>
  <si>
    <t>Дельта 189 Полуовал</t>
  </si>
  <si>
    <t>Дельта 209 Полуовал</t>
  </si>
  <si>
    <t>Дельта 227 Полуовал</t>
  </si>
  <si>
    <t>Серпантин - ОС "Дельта" (Грузоподъемность до 700 кг)</t>
  </si>
  <si>
    <t>Дельта Серпантин Dвнеш=240, Dвнутр=80</t>
  </si>
  <si>
    <t>Дельта Серпантин Dвнеш=250, Dвнутр=100</t>
  </si>
  <si>
    <t>Дельта Серпантин Dвнеш=360, Dвнутр=180</t>
  </si>
  <si>
    <t>Четверть круга - ОС "Конференц" (Грузоподъемность до 500 кг)</t>
  </si>
  <si>
    <t>Конференц Четверть круга D=120</t>
  </si>
  <si>
    <t>Конференц Четверть круга D=150</t>
  </si>
  <si>
    <t>Конференц Четверть круга D=180</t>
  </si>
  <si>
    <t>Конференц Четверть круга D=200</t>
  </si>
  <si>
    <t>Четверть круга - ОС "Ривьера" (Грузоподъемность до 250 кг)</t>
  </si>
  <si>
    <t>Ривьера Четверть круга D=140</t>
  </si>
  <si>
    <t>Ривьера Четверть круга D=150</t>
  </si>
  <si>
    <t>Ривьера Четверть круга D=170</t>
  </si>
  <si>
    <t>Ривьера Четверть круга D=180</t>
  </si>
  <si>
    <t>Четверть круга - ОС "Дельта" (Грузоподъемность до 700 кг)</t>
  </si>
  <si>
    <t>Дельта Четверть круга D=240</t>
  </si>
  <si>
    <t>Дельта Четверть круга D=360</t>
  </si>
  <si>
    <t>Ривьера барная 54</t>
  </si>
  <si>
    <t>Ривьера барная 88</t>
  </si>
  <si>
    <t>Круглые барные стойки - ОС "Ривьера" (Грузоподъемность до 250 кг)</t>
  </si>
  <si>
    <t>Ривьера барная 6</t>
  </si>
  <si>
    <t>Ривьера барная 7</t>
  </si>
  <si>
    <t>Ривьера барная 8</t>
  </si>
  <si>
    <t>Ривьера барная 9</t>
  </si>
  <si>
    <t>Цветовая гамма столешниц ДСП</t>
  </si>
  <si>
    <t>Цена</t>
  </si>
  <si>
    <t>руб.</t>
  </si>
  <si>
    <t>Ривьера 65 (детская)</t>
  </si>
  <si>
    <t>Квадратные, прямоугольные - ОС "Ривьера" (Грузоподъемность до 250 кг)</t>
  </si>
  <si>
    <t>Прямоугольные, квадратные  барные стойки - ОС "Ривьера" (Грузоподъемность до 250 кг)</t>
  </si>
  <si>
    <t>Пьедестал 126 K</t>
  </si>
  <si>
    <t>Пьедестал 127 K</t>
  </si>
  <si>
    <t>Пьедестал 128 K</t>
  </si>
  <si>
    <t>Пьедестал 1575 K</t>
  </si>
  <si>
    <t>Пьедестал 158 K</t>
  </si>
  <si>
    <t>Пьедестал 159</t>
  </si>
  <si>
    <t>Пьедестал 159 K</t>
  </si>
  <si>
    <t>Пьедестал 187 K</t>
  </si>
  <si>
    <t>Дельта 128 K</t>
  </si>
  <si>
    <t>Дельта 1575 K</t>
  </si>
  <si>
    <t>Дельта 158 K</t>
  </si>
  <si>
    <t>Дельта 159 K</t>
  </si>
  <si>
    <t>Дельта 169 K</t>
  </si>
  <si>
    <t>Дельта 187 K</t>
  </si>
  <si>
    <t>Дельта 188 K</t>
  </si>
  <si>
    <t>Дельта 189 K</t>
  </si>
  <si>
    <t>Дельта 209 K</t>
  </si>
  <si>
    <t>Дельта 249 K</t>
  </si>
  <si>
    <t>Прямоугольные - ОС "Конференц" (Грузоподъемность до 800 кг)</t>
  </si>
  <si>
    <t xml:space="preserve"> -</t>
  </si>
  <si>
    <t>Дельта 12 K</t>
  </si>
  <si>
    <t>Дельта 15 K</t>
  </si>
  <si>
    <t>Дельта 16 K</t>
  </si>
  <si>
    <t>Дельта 18 K</t>
  </si>
  <si>
    <t xml:space="preserve">      Вишня       Орех          Бук            Венге      Беленый Дуб</t>
  </si>
  <si>
    <r>
      <rPr>
        <b/>
        <sz val="22"/>
        <rFont val="Arial Cyr"/>
        <charset val="204"/>
      </rPr>
      <t>ООО ТК «Креатив»</t>
    </r>
    <r>
      <rPr>
        <sz val="22"/>
        <rFont val="Arial Cyr"/>
        <charset val="204"/>
      </rPr>
      <t xml:space="preserve">
ИНН: 6670331400  КПП: 667001001
 620137 г. Екатеринбург, ул. Блюхера д. 28 оф.312
тел. (343) 266-71-02  (343) 266-41-73
e-mail: info@kreativ66.ru, сайт: www.kreativ66.ru</t>
    </r>
  </si>
  <si>
    <t>прайс от 20.02.2020</t>
  </si>
  <si>
    <t>СТАНДАРТ:  ДСП - Орех, Вишня, Бук;  Металл - черный; Кромка - черная</t>
  </si>
  <si>
    <t>ИНДИВИДУАЛЬНЫЙ ЗАКАЗ:  цвет ДСП, кромки и окраски каркаса индивидуальный, цена 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</si>
</sst>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0.000"/>
    <numFmt numFmtId="166" formatCode="0.000;[Red]0.000"/>
    <numFmt numFmtId="167" formatCode="#,##0&quot;р.&quot;"/>
  </numFmts>
  <fonts count="18" x14ac:knownFonts="1">
    <font>
      <sz val="11"/>
      <color theme="1"/>
      <name val="Calibri"/>
      <family val="2"/>
      <charset val="204"/>
      <scheme val="minor"/>
    </font>
    <font>
      <sz val="11"/>
      <name val="Arial Cyr"/>
      <charset val="204"/>
    </font>
    <font>
      <b/>
      <sz val="18"/>
      <name val="Arial Cyr"/>
      <charset val="204"/>
    </font>
    <font>
      <sz val="18"/>
      <name val="Arial Cyr"/>
      <family val="2"/>
      <charset val="204"/>
    </font>
    <font>
      <b/>
      <sz val="25"/>
      <name val="Arial Cyr"/>
      <charset val="204"/>
    </font>
    <font>
      <sz val="18"/>
      <name val="Arial Cyr"/>
      <charset val="204"/>
    </font>
    <font>
      <b/>
      <sz val="18"/>
      <color indexed="10"/>
      <name val="Arial Cyr"/>
      <family val="2"/>
      <charset val="204"/>
    </font>
    <font>
      <b/>
      <sz val="18"/>
      <name val="Arial Cyr"/>
      <family val="2"/>
      <charset val="204"/>
    </font>
    <font>
      <b/>
      <i/>
      <sz val="18"/>
      <name val="Arial Cyr"/>
      <family val="2"/>
      <charset val="204"/>
    </font>
    <font>
      <b/>
      <sz val="18"/>
      <color indexed="18"/>
      <name val="Arial Cyr"/>
      <family val="2"/>
      <charset val="204"/>
    </font>
    <font>
      <sz val="11"/>
      <color indexed="10"/>
      <name val="Arial Cyr"/>
      <family val="2"/>
      <charset val="204"/>
    </font>
    <font>
      <b/>
      <sz val="28"/>
      <name val="Arial Cyr"/>
      <charset val="204"/>
    </font>
    <font>
      <sz val="36"/>
      <name val="Arial Cyr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22"/>
      <name val="Arial Cyr"/>
      <charset val="204"/>
    </font>
    <font>
      <sz val="22"/>
      <name val="Arial Cyr"/>
      <charset val="204"/>
    </font>
    <font>
      <b/>
      <sz val="14"/>
      <name val="Arial Cyr"/>
      <charset val="204"/>
    </font>
    <font>
      <b/>
      <sz val="18"/>
      <color rgb="FF00206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56">
    <xf numFmtId="0" fontId="0" fillId="0" borderId="0" xfId="0"/>
    <xf numFmtId="0" fontId="1" fillId="2" borderId="0" xfId="1" applyFill="1"/>
    <xf numFmtId="164" fontId="3" fillId="2" borderId="0" xfId="1" applyNumberFormat="1" applyFont="1" applyFill="1" applyBorder="1" applyAlignment="1">
      <alignment horizontal="center" vertical="center"/>
    </xf>
    <xf numFmtId="49" fontId="3" fillId="2" borderId="0" xfId="1" applyNumberFormat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left" vertical="center" wrapText="1"/>
    </xf>
    <xf numFmtId="164" fontId="3" fillId="3" borderId="11" xfId="1" applyNumberFormat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2" fillId="2" borderId="11" xfId="1" applyFont="1" applyFill="1" applyBorder="1" applyAlignment="1">
      <alignment horizontal="left" vertical="center" wrapText="1"/>
    </xf>
    <xf numFmtId="0" fontId="3" fillId="2" borderId="0" xfId="1" applyFont="1" applyFill="1" applyBorder="1" applyAlignment="1">
      <alignment horizontal="left"/>
    </xf>
    <xf numFmtId="0" fontId="5" fillId="2" borderId="11" xfId="1" applyFont="1" applyFill="1" applyBorder="1" applyAlignment="1">
      <alignment horizontal="left" vertical="center" wrapText="1"/>
    </xf>
    <xf numFmtId="0" fontId="1" fillId="2" borderId="0" xfId="1" applyFill="1" applyBorder="1"/>
    <xf numFmtId="0" fontId="7" fillId="2" borderId="21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vertical="center" wrapText="1"/>
    </xf>
    <xf numFmtId="0" fontId="7" fillId="2" borderId="11" xfId="1" applyFont="1" applyFill="1" applyBorder="1" applyAlignment="1">
      <alignment horizontal="left" vertical="center" wrapText="1"/>
    </xf>
    <xf numFmtId="0" fontId="10" fillId="2" borderId="0" xfId="1" applyFont="1" applyFill="1"/>
    <xf numFmtId="0" fontId="3" fillId="2" borderId="0" xfId="1" applyFont="1" applyFill="1" applyBorder="1" applyAlignment="1">
      <alignment horizontal="center"/>
    </xf>
    <xf numFmtId="0" fontId="7" fillId="2" borderId="11" xfId="1" applyFont="1" applyFill="1" applyBorder="1" applyAlignment="1">
      <alignment vertical="center" wrapText="1"/>
    </xf>
    <xf numFmtId="0" fontId="3" fillId="2" borderId="0" xfId="1" applyFont="1" applyFill="1" applyAlignment="1">
      <alignment horizontal="left" wrapText="1"/>
    </xf>
    <xf numFmtId="0" fontId="3" fillId="2" borderId="0" xfId="1" applyFont="1" applyFill="1" applyAlignment="1">
      <alignment horizontal="left"/>
    </xf>
    <xf numFmtId="3" fontId="3" fillId="2" borderId="11" xfId="1" applyNumberFormat="1" applyFont="1" applyFill="1" applyBorder="1" applyAlignment="1">
      <alignment horizontal="center" vertical="center"/>
    </xf>
    <xf numFmtId="0" fontId="3" fillId="2" borderId="0" xfId="1" applyFont="1" applyFill="1"/>
    <xf numFmtId="0" fontId="3" fillId="2" borderId="0" xfId="1" applyFont="1" applyFill="1" applyAlignment="1">
      <alignment horizontal="center"/>
    </xf>
    <xf numFmtId="0" fontId="11" fillId="2" borderId="0" xfId="1" applyFont="1" applyFill="1" applyBorder="1" applyAlignment="1">
      <alignment wrapText="1"/>
    </xf>
    <xf numFmtId="0" fontId="3" fillId="2" borderId="27" xfId="1" applyFont="1" applyFill="1" applyBorder="1" applyAlignment="1">
      <alignment horizontal="left" wrapText="1"/>
    </xf>
    <xf numFmtId="0" fontId="12" fillId="2" borderId="27" xfId="1" applyFont="1" applyFill="1" applyBorder="1" applyAlignment="1">
      <alignment horizontal="left"/>
    </xf>
    <xf numFmtId="0" fontId="3" fillId="2" borderId="24" xfId="1" applyFont="1" applyFill="1" applyBorder="1" applyAlignment="1">
      <alignment horizontal="left" wrapText="1"/>
    </xf>
    <xf numFmtId="0" fontId="3" fillId="2" borderId="25" xfId="1" applyFont="1" applyFill="1" applyBorder="1" applyAlignment="1">
      <alignment horizontal="left"/>
    </xf>
    <xf numFmtId="0" fontId="3" fillId="2" borderId="25" xfId="1" applyFont="1" applyFill="1" applyBorder="1" applyAlignment="1">
      <alignment horizontal="center"/>
    </xf>
    <xf numFmtId="164" fontId="3" fillId="3" borderId="0" xfId="1" applyNumberFormat="1" applyFont="1" applyFill="1" applyBorder="1" applyAlignment="1">
      <alignment horizontal="center" vertical="center"/>
    </xf>
    <xf numFmtId="49" fontId="3" fillId="3" borderId="0" xfId="1" applyNumberFormat="1" applyFont="1" applyFill="1" applyBorder="1" applyAlignment="1">
      <alignment horizontal="center" vertical="center"/>
    </xf>
    <xf numFmtId="3" fontId="3" fillId="2" borderId="17" xfId="1" applyNumberFormat="1" applyFont="1" applyFill="1" applyBorder="1" applyAlignment="1">
      <alignment horizontal="center" vertical="center"/>
    </xf>
    <xf numFmtId="3" fontId="3" fillId="2" borderId="20" xfId="1" applyNumberFormat="1" applyFont="1" applyFill="1" applyBorder="1" applyAlignment="1">
      <alignment horizontal="center" vertical="center"/>
    </xf>
    <xf numFmtId="3" fontId="3" fillId="2" borderId="21" xfId="1" applyNumberFormat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165" fontId="3" fillId="3" borderId="12" xfId="1" applyNumberFormat="1" applyFont="1" applyFill="1" applyBorder="1" applyAlignment="1">
      <alignment horizontal="center" vertical="center"/>
    </xf>
    <xf numFmtId="165" fontId="3" fillId="3" borderId="17" xfId="1" applyNumberFormat="1" applyFont="1" applyFill="1" applyBorder="1" applyAlignment="1">
      <alignment horizontal="center" vertical="center"/>
    </xf>
    <xf numFmtId="166" fontId="3" fillId="3" borderId="12" xfId="1" applyNumberFormat="1" applyFont="1" applyFill="1" applyBorder="1" applyAlignment="1">
      <alignment horizontal="center" vertical="center"/>
    </xf>
    <xf numFmtId="165" fontId="3" fillId="2" borderId="31" xfId="1" applyNumberFormat="1" applyFont="1" applyFill="1" applyBorder="1" applyAlignment="1">
      <alignment horizontal="center" vertical="center"/>
    </xf>
    <xf numFmtId="165" fontId="3" fillId="3" borderId="31" xfId="1" applyNumberFormat="1" applyFont="1" applyFill="1" applyBorder="1" applyAlignment="1">
      <alignment horizontal="center" vertical="center"/>
    </xf>
    <xf numFmtId="0" fontId="3" fillId="0" borderId="31" xfId="1" applyNumberFormat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164" fontId="3" fillId="4" borderId="18" xfId="1" applyNumberFormat="1" applyFont="1" applyFill="1" applyBorder="1" applyAlignment="1">
      <alignment horizontal="center" vertical="center"/>
    </xf>
    <xf numFmtId="164" fontId="3" fillId="5" borderId="0" xfId="1" applyNumberFormat="1" applyFont="1" applyFill="1" applyBorder="1" applyAlignment="1">
      <alignment horizontal="center" vertical="center"/>
    </xf>
    <xf numFmtId="49" fontId="3" fillId="5" borderId="0" xfId="1" applyNumberFormat="1" applyFont="1" applyFill="1" applyBorder="1" applyAlignment="1">
      <alignment horizontal="center" vertical="center"/>
    </xf>
    <xf numFmtId="164" fontId="3" fillId="4" borderId="0" xfId="1" applyNumberFormat="1" applyFont="1" applyFill="1" applyBorder="1" applyAlignment="1">
      <alignment horizontal="center" vertical="center"/>
    </xf>
    <xf numFmtId="49" fontId="3" fillId="4" borderId="0" xfId="1" applyNumberFormat="1" applyFont="1" applyFill="1" applyBorder="1" applyAlignment="1">
      <alignment horizontal="center" vertical="center"/>
    </xf>
    <xf numFmtId="0" fontId="9" fillId="4" borderId="9" xfId="1" applyFont="1" applyFill="1" applyBorder="1" applyAlignment="1">
      <alignment horizontal="left" vertical="center"/>
    </xf>
    <xf numFmtId="0" fontId="3" fillId="4" borderId="0" xfId="1" applyFont="1" applyFill="1" applyBorder="1" applyAlignment="1">
      <alignment horizontal="left" wrapText="1"/>
    </xf>
    <xf numFmtId="0" fontId="3" fillId="4" borderId="0" xfId="1" applyFont="1" applyFill="1" applyBorder="1" applyAlignment="1">
      <alignment horizontal="left"/>
    </xf>
    <xf numFmtId="3" fontId="7" fillId="4" borderId="0" xfId="1" applyNumberFormat="1" applyFont="1" applyFill="1" applyBorder="1" applyAlignment="1">
      <alignment horizontal="center" vertical="center" wrapText="1"/>
    </xf>
    <xf numFmtId="165" fontId="3" fillId="4" borderId="34" xfId="1" applyNumberFormat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left"/>
    </xf>
    <xf numFmtId="0" fontId="2" fillId="4" borderId="0" xfId="1" applyFont="1" applyFill="1" applyBorder="1" applyAlignment="1">
      <alignment horizontal="left" vertical="center" wrapText="1"/>
    </xf>
    <xf numFmtId="0" fontId="7" fillId="4" borderId="0" xfId="1" applyFont="1" applyFill="1" applyBorder="1" applyAlignment="1">
      <alignment horizontal="center" vertical="center"/>
    </xf>
    <xf numFmtId="3" fontId="3" fillId="4" borderId="0" xfId="1" applyNumberFormat="1" applyFont="1" applyFill="1" applyBorder="1" applyAlignment="1">
      <alignment horizontal="center" vertical="center"/>
    </xf>
    <xf numFmtId="0" fontId="7" fillId="4" borderId="13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 wrapText="1"/>
    </xf>
    <xf numFmtId="0" fontId="7" fillId="4" borderId="0" xfId="1" applyFont="1" applyFill="1" applyBorder="1" applyAlignment="1">
      <alignment horizontal="left" vertical="center"/>
    </xf>
    <xf numFmtId="0" fontId="3" fillId="4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/>
    </xf>
    <xf numFmtId="0" fontId="3" fillId="4" borderId="0" xfId="1" applyFont="1" applyFill="1" applyBorder="1" applyAlignment="1">
      <alignment horizontal="left" vertical="center" wrapText="1"/>
    </xf>
    <xf numFmtId="0" fontId="3" fillId="4" borderId="0" xfId="1" applyFont="1" applyFill="1" applyBorder="1" applyAlignment="1">
      <alignment horizontal="left" vertical="center"/>
    </xf>
    <xf numFmtId="0" fontId="3" fillId="5" borderId="0" xfId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/>
    </xf>
    <xf numFmtId="49" fontId="6" fillId="5" borderId="0" xfId="1" applyNumberFormat="1" applyFont="1" applyFill="1" applyBorder="1" applyAlignment="1">
      <alignment horizontal="center" vertical="center"/>
    </xf>
    <xf numFmtId="0" fontId="6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horizontal="center" vertical="center" wrapText="1"/>
    </xf>
    <xf numFmtId="165" fontId="3" fillId="5" borderId="28" xfId="1" applyNumberFormat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 wrapText="1"/>
    </xf>
    <xf numFmtId="165" fontId="3" fillId="4" borderId="35" xfId="1" applyNumberFormat="1" applyFont="1" applyFill="1" applyBorder="1" applyAlignment="1">
      <alignment horizontal="center" vertical="center"/>
    </xf>
    <xf numFmtId="0" fontId="16" fillId="2" borderId="11" xfId="1" applyFont="1" applyFill="1" applyBorder="1" applyAlignment="1">
      <alignment horizontal="center" vertical="center" wrapText="1"/>
    </xf>
    <xf numFmtId="0" fontId="16" fillId="2" borderId="16" xfId="1" applyFont="1" applyFill="1" applyBorder="1" applyAlignment="1">
      <alignment horizontal="center" vertical="center" wrapText="1"/>
    </xf>
    <xf numFmtId="164" fontId="16" fillId="2" borderId="16" xfId="1" applyNumberFormat="1" applyFont="1" applyFill="1" applyBorder="1" applyAlignment="1">
      <alignment horizontal="center" vertical="center"/>
    </xf>
    <xf numFmtId="165" fontId="16" fillId="2" borderId="30" xfId="1" applyNumberFormat="1" applyFont="1" applyFill="1" applyBorder="1" applyAlignment="1">
      <alignment horizontal="center" vertical="center" wrapText="1"/>
    </xf>
    <xf numFmtId="165" fontId="16" fillId="2" borderId="33" xfId="1" applyNumberFormat="1" applyFont="1" applyFill="1" applyBorder="1" applyAlignment="1">
      <alignment horizontal="center" vertical="center" wrapText="1"/>
    </xf>
    <xf numFmtId="3" fontId="3" fillId="2" borderId="17" xfId="1" applyNumberFormat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7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left" vertical="center"/>
    </xf>
    <xf numFmtId="0" fontId="3" fillId="2" borderId="8" xfId="1" applyFont="1" applyFill="1" applyBorder="1" applyAlignment="1">
      <alignment horizontal="left"/>
    </xf>
    <xf numFmtId="0" fontId="0" fillId="0" borderId="20" xfId="0" applyBorder="1" applyAlignment="1">
      <alignment vertical="center"/>
    </xf>
    <xf numFmtId="165" fontId="3" fillId="3" borderId="11" xfId="1" applyNumberFormat="1" applyFont="1" applyFill="1" applyBorder="1" applyAlignment="1">
      <alignment horizontal="center" vertical="center"/>
    </xf>
    <xf numFmtId="165" fontId="3" fillId="3" borderId="20" xfId="1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21" xfId="0" applyBorder="1" applyAlignment="1">
      <alignment vertical="center"/>
    </xf>
    <xf numFmtId="165" fontId="3" fillId="2" borderId="38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4" fontId="3" fillId="2" borderId="25" xfId="1" applyNumberFormat="1" applyFont="1" applyFill="1" applyBorder="1" applyAlignment="1">
      <alignment horizontal="center" vertical="center"/>
    </xf>
    <xf numFmtId="165" fontId="3" fillId="2" borderId="36" xfId="1" applyNumberFormat="1" applyFont="1" applyFill="1" applyBorder="1" applyAlignment="1">
      <alignment horizontal="center" vertical="center"/>
    </xf>
    <xf numFmtId="49" fontId="3" fillId="2" borderId="37" xfId="1" applyNumberFormat="1" applyFont="1" applyFill="1" applyBorder="1" applyAlignment="1">
      <alignment horizontal="center" vertical="center"/>
    </xf>
    <xf numFmtId="164" fontId="3" fillId="2" borderId="4" xfId="1" applyNumberFormat="1" applyFont="1" applyFill="1" applyBorder="1" applyAlignment="1">
      <alignment horizontal="center" vertical="center"/>
    </xf>
    <xf numFmtId="0" fontId="11" fillId="2" borderId="23" xfId="1" applyFont="1" applyFill="1" applyBorder="1" applyAlignment="1">
      <alignment wrapText="1"/>
    </xf>
    <xf numFmtId="49" fontId="3" fillId="2" borderId="28" xfId="1" applyNumberFormat="1" applyFont="1" applyFill="1" applyBorder="1" applyAlignment="1">
      <alignment horizontal="center" vertical="center"/>
    </xf>
    <xf numFmtId="49" fontId="3" fillId="2" borderId="26" xfId="1" applyNumberFormat="1" applyFont="1" applyFill="1" applyBorder="1" applyAlignment="1">
      <alignment horizontal="center" vertical="center"/>
    </xf>
    <xf numFmtId="0" fontId="11" fillId="2" borderId="26" xfId="1" applyFont="1" applyFill="1" applyBorder="1" applyAlignment="1">
      <alignment wrapText="1"/>
    </xf>
    <xf numFmtId="167" fontId="2" fillId="0" borderId="31" xfId="1" applyNumberFormat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7" fillId="2" borderId="21" xfId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0" fillId="0" borderId="23" xfId="0" applyBorder="1" applyAlignment="1">
      <alignment vertical="center"/>
    </xf>
    <xf numFmtId="165" fontId="16" fillId="2" borderId="32" xfId="1" applyNumberFormat="1" applyFont="1" applyFill="1" applyBorder="1" applyAlignment="1">
      <alignment horizontal="center" vertical="center" textRotation="90" wrapText="1"/>
    </xf>
    <xf numFmtId="165" fontId="16" fillId="2" borderId="31" xfId="1" applyNumberFormat="1" applyFont="1" applyFill="1" applyBorder="1"/>
    <xf numFmtId="164" fontId="16" fillId="2" borderId="6" xfId="1" applyNumberFormat="1" applyFont="1" applyFill="1" applyBorder="1" applyAlignment="1">
      <alignment horizontal="center" vertical="center" textRotation="90"/>
    </xf>
    <xf numFmtId="164" fontId="16" fillId="2" borderId="11" xfId="1" applyNumberFormat="1" applyFont="1" applyFill="1" applyBorder="1" applyAlignment="1">
      <alignment horizontal="center" vertical="center" textRotation="90"/>
    </xf>
    <xf numFmtId="0" fontId="17" fillId="4" borderId="17" xfId="1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16" fillId="2" borderId="1" xfId="1" applyFont="1" applyFill="1" applyBorder="1" applyAlignment="1">
      <alignment horizontal="center" vertical="center" textRotation="90" wrapText="1"/>
    </xf>
    <xf numFmtId="0" fontId="16" fillId="2" borderId="7" xfId="1" applyFont="1" applyFill="1" applyBorder="1" applyAlignment="1">
      <alignment horizontal="center" vertical="center" textRotation="90" wrapText="1"/>
    </xf>
    <xf numFmtId="0" fontId="16" fillId="2" borderId="14" xfId="1" applyFont="1" applyFill="1" applyBorder="1" applyAlignment="1">
      <alignment horizontal="center" vertical="center" textRotation="90" wrapText="1"/>
    </xf>
    <xf numFmtId="0" fontId="16" fillId="2" borderId="2" xfId="1" applyFont="1" applyFill="1" applyBorder="1" applyAlignment="1">
      <alignment horizontal="center" vertical="center" wrapText="1"/>
    </xf>
    <xf numFmtId="0" fontId="16" fillId="0" borderId="8" xfId="1" applyFont="1" applyBorder="1" applyAlignment="1">
      <alignment wrapText="1"/>
    </xf>
    <xf numFmtId="0" fontId="16" fillId="0" borderId="15" xfId="1" applyFont="1" applyBorder="1" applyAlignment="1">
      <alignment wrapText="1"/>
    </xf>
    <xf numFmtId="0" fontId="16" fillId="2" borderId="8" xfId="1" applyFont="1" applyFill="1" applyBorder="1" applyAlignment="1">
      <alignment horizontal="center" vertical="center" wrapText="1"/>
    </xf>
    <xf numFmtId="0" fontId="16" fillId="2" borderId="15" xfId="1" applyFont="1" applyFill="1" applyBorder="1" applyAlignment="1">
      <alignment horizontal="center" vertical="center" wrapText="1"/>
    </xf>
    <xf numFmtId="0" fontId="16" fillId="2" borderId="3" xfId="1" applyFont="1" applyFill="1" applyBorder="1" applyAlignment="1">
      <alignment horizontal="center" vertical="center" wrapText="1"/>
    </xf>
    <xf numFmtId="0" fontId="16" fillId="2" borderId="4" xfId="1" applyFont="1" applyFill="1" applyBorder="1" applyAlignment="1">
      <alignment horizontal="center" vertical="center" wrapText="1"/>
    </xf>
    <xf numFmtId="0" fontId="16" fillId="2" borderId="5" xfId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 wrapText="1"/>
    </xf>
    <xf numFmtId="0" fontId="16" fillId="2" borderId="10" xfId="1" applyFont="1" applyFill="1" applyBorder="1" applyAlignment="1">
      <alignment horizontal="center" vertical="center" wrapText="1"/>
    </xf>
    <xf numFmtId="0" fontId="7" fillId="2" borderId="20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8" fillId="5" borderId="0" xfId="1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9" fillId="4" borderId="17" xfId="1" applyFont="1" applyFill="1" applyBorder="1" applyAlignment="1">
      <alignment horizontal="left" vertical="center"/>
    </xf>
    <xf numFmtId="0" fontId="0" fillId="0" borderId="18" xfId="0" applyBorder="1" applyAlignment="1">
      <alignment vertical="center"/>
    </xf>
    <xf numFmtId="0" fontId="0" fillId="0" borderId="34" xfId="0" applyBorder="1" applyAlignment="1">
      <alignment vertical="center"/>
    </xf>
    <xf numFmtId="3" fontId="3" fillId="2" borderId="17" xfId="1" applyNumberFormat="1" applyFont="1" applyFill="1" applyBorder="1" applyAlignment="1">
      <alignment horizontal="center" vertical="center"/>
    </xf>
    <xf numFmtId="3" fontId="3" fillId="2" borderId="19" xfId="1" applyNumberFormat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 wrapText="1"/>
    </xf>
    <xf numFmtId="0" fontId="3" fillId="2" borderId="20" xfId="1" applyFont="1" applyFill="1" applyBorder="1" applyAlignment="1">
      <alignment horizontal="center" vertical="center" wrapText="1"/>
    </xf>
    <xf numFmtId="0" fontId="15" fillId="2" borderId="0" xfId="1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center" vertical="center" wrapText="1"/>
    </xf>
    <xf numFmtId="0" fontId="11" fillId="2" borderId="24" xfId="1" applyFont="1" applyFill="1" applyBorder="1" applyAlignment="1">
      <alignment horizontal="center" vertical="center" wrapText="1"/>
    </xf>
    <xf numFmtId="0" fontId="11" fillId="2" borderId="25" xfId="1" applyFont="1" applyFill="1" applyBorder="1" applyAlignment="1">
      <alignment horizontal="center" vertical="center" wrapText="1"/>
    </xf>
    <xf numFmtId="165" fontId="16" fillId="2" borderId="29" xfId="1" applyNumberFormat="1" applyFont="1" applyFill="1" applyBorder="1" applyAlignment="1">
      <alignment horizontal="center" vertical="center" textRotation="90" wrapText="1"/>
    </xf>
    <xf numFmtId="165" fontId="16" fillId="2" borderId="17" xfId="1" applyNumberFormat="1" applyFont="1" applyFill="1" applyBorder="1"/>
    <xf numFmtId="0" fontId="0" fillId="0" borderId="37" xfId="0" applyBorder="1" applyAlignment="1">
      <alignment vertical="center"/>
    </xf>
    <xf numFmtId="0" fontId="3" fillId="2" borderId="11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2" fillId="2" borderId="21" xfId="1" applyFont="1" applyFill="1" applyBorder="1" applyAlignment="1">
      <alignment horizontal="center"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20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117475</xdr:colOff>
      <xdr:row>11</xdr:row>
      <xdr:rowOff>346075</xdr:rowOff>
    </xdr:from>
    <xdr:to>
      <xdr:col>2</xdr:col>
      <xdr:colOff>2717800</xdr:colOff>
      <xdr:row>14</xdr:row>
      <xdr:rowOff>631825</xdr:rowOff>
    </xdr:to>
    <xdr:pic>
      <xdr:nvPicPr>
        <xdr:cNvPr id="5" name="Рисунок 8" descr="GS8A7572 Ракурс Микро.jpg">
          <a:extLst>
            <a:ext uri="{FF2B5EF4-FFF2-40B4-BE49-F238E27FC236}">
              <a16:creationId xmlns="" xmlns:a16="http://schemas.microsoft.com/office/drawing/2014/main" id="{29166F67-1B31-4BEE-A414-D803368F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9143" t="15855" r="23154" b="21619"/>
        <a:stretch>
          <a:fillRect/>
        </a:stretch>
      </xdr:blipFill>
      <xdr:spPr bwMode="auto">
        <a:xfrm>
          <a:off x="3851275" y="6327775"/>
          <a:ext cx="26003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2854325</xdr:colOff>
      <xdr:row>12</xdr:row>
      <xdr:rowOff>22226</xdr:rowOff>
    </xdr:from>
    <xdr:to>
      <xdr:col>2</xdr:col>
      <xdr:colOff>4149725</xdr:colOff>
      <xdr:row>15</xdr:row>
      <xdr:rowOff>384176</xdr:rowOff>
    </xdr:to>
    <xdr:pic>
      <xdr:nvPicPr>
        <xdr:cNvPr id="6" name="Рисунок 9" descr="GS8A7572 Ракурс2 Микро.jpg">
          <a:extLst>
            <a:ext uri="{FF2B5EF4-FFF2-40B4-BE49-F238E27FC236}">
              <a16:creationId xmlns="" xmlns:a16="http://schemas.microsoft.com/office/drawing/2014/main" id="{35B8972A-F032-4A4A-A0B7-14D57D682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4959" t="5273" r="36237" b="17345"/>
        <a:stretch>
          <a:fillRect/>
        </a:stretch>
      </xdr:blipFill>
      <xdr:spPr bwMode="auto">
        <a:xfrm>
          <a:off x="6588125" y="6677026"/>
          <a:ext cx="12954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635000</xdr:colOff>
      <xdr:row>31</xdr:row>
      <xdr:rowOff>510021</xdr:rowOff>
    </xdr:from>
    <xdr:to>
      <xdr:col>2</xdr:col>
      <xdr:colOff>3725141</xdr:colOff>
      <xdr:row>35</xdr:row>
      <xdr:rowOff>258681</xdr:rowOff>
    </xdr:to>
    <xdr:pic>
      <xdr:nvPicPr>
        <xdr:cNvPr id="9" name="Рисунок 14" descr="GS8A7460 Ракурс2.jpg">
          <a:extLst>
            <a:ext uri="{FF2B5EF4-FFF2-40B4-BE49-F238E27FC236}">
              <a16:creationId xmlns="" xmlns:a16="http://schemas.microsoft.com/office/drawing/2014/main" id="{22705F8D-2756-486C-8CDC-8E4F25EF2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34190" t="24336" r="28049" b="29675"/>
        <a:stretch>
          <a:fillRect/>
        </a:stretch>
      </xdr:blipFill>
      <xdr:spPr bwMode="auto">
        <a:xfrm>
          <a:off x="4368800" y="21909521"/>
          <a:ext cx="3090141" cy="2441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560260</xdr:colOff>
      <xdr:row>25</xdr:row>
      <xdr:rowOff>85438</xdr:rowOff>
    </xdr:from>
    <xdr:to>
      <xdr:col>2</xdr:col>
      <xdr:colOff>3705657</xdr:colOff>
      <xdr:row>28</xdr:row>
      <xdr:rowOff>609600</xdr:rowOff>
    </xdr:to>
    <xdr:pic>
      <xdr:nvPicPr>
        <xdr:cNvPr id="10" name="Рисунок 16" descr="ДМ 96-75 РТ ПЕ - 05 Ракурс Микро.jpg">
          <a:extLst>
            <a:ext uri="{FF2B5EF4-FFF2-40B4-BE49-F238E27FC236}">
              <a16:creationId xmlns="" xmlns:a16="http://schemas.microsoft.com/office/drawing/2014/main" id="{0652E5B5-47C0-4D9B-906E-EF4D6D7C8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367" t="16704" r="25591" b="21318"/>
        <a:stretch>
          <a:fillRect/>
        </a:stretch>
      </xdr:blipFill>
      <xdr:spPr bwMode="auto">
        <a:xfrm>
          <a:off x="4294060" y="16176338"/>
          <a:ext cx="3145397" cy="2543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173181</xdr:colOff>
      <xdr:row>71</xdr:row>
      <xdr:rowOff>293107</xdr:rowOff>
    </xdr:from>
    <xdr:to>
      <xdr:col>2</xdr:col>
      <xdr:colOff>3868881</xdr:colOff>
      <xdr:row>74</xdr:row>
      <xdr:rowOff>266264</xdr:rowOff>
    </xdr:to>
    <xdr:pic>
      <xdr:nvPicPr>
        <xdr:cNvPr id="11" name="Рисунок 20" descr="GS8A8628 Ракурс.jpg">
          <a:extLst>
            <a:ext uri="{FF2B5EF4-FFF2-40B4-BE49-F238E27FC236}">
              <a16:creationId xmlns="" xmlns:a16="http://schemas.microsoft.com/office/drawing/2014/main" id="{029AF87F-55FD-44A4-AC24-C0EA3BDE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3663" t="25349" r="12766" b="18510"/>
        <a:stretch>
          <a:fillRect/>
        </a:stretch>
      </xdr:blipFill>
      <xdr:spPr bwMode="auto">
        <a:xfrm>
          <a:off x="5483369" y="32963857"/>
          <a:ext cx="3695700" cy="1973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556491</xdr:colOff>
      <xdr:row>48</xdr:row>
      <xdr:rowOff>143165</xdr:rowOff>
    </xdr:from>
    <xdr:to>
      <xdr:col>2</xdr:col>
      <xdr:colOff>3466506</xdr:colOff>
      <xdr:row>51</xdr:row>
      <xdr:rowOff>495300</xdr:rowOff>
    </xdr:to>
    <xdr:pic>
      <xdr:nvPicPr>
        <xdr:cNvPr id="12" name="Рисунок 16" descr="GS8A7516 Ракурс2.jpg">
          <a:extLst>
            <a:ext uri="{FF2B5EF4-FFF2-40B4-BE49-F238E27FC236}">
              <a16:creationId xmlns="" xmlns:a16="http://schemas.microsoft.com/office/drawing/2014/main" id="{2C1F5643-AC5B-43A6-8C42-B54BD75F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7225" t="14500" r="16943" b="19360"/>
        <a:stretch>
          <a:fillRect/>
        </a:stretch>
      </xdr:blipFill>
      <xdr:spPr bwMode="auto">
        <a:xfrm>
          <a:off x="4290291" y="31715365"/>
          <a:ext cx="2910015" cy="2371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207818</xdr:colOff>
      <xdr:row>56</xdr:row>
      <xdr:rowOff>411307</xdr:rowOff>
    </xdr:from>
    <xdr:to>
      <xdr:col>2</xdr:col>
      <xdr:colOff>3884468</xdr:colOff>
      <xdr:row>60</xdr:row>
      <xdr:rowOff>156731</xdr:rowOff>
    </xdr:to>
    <xdr:pic>
      <xdr:nvPicPr>
        <xdr:cNvPr id="13" name="Рисунок 19" descr="GS8A7519 Ракурс Микро.jpg">
          <a:extLst>
            <a:ext uri="{FF2B5EF4-FFF2-40B4-BE49-F238E27FC236}">
              <a16:creationId xmlns="" xmlns:a16="http://schemas.microsoft.com/office/drawing/2014/main" id="{ACD79CC4-B4E1-4139-8739-C99C8494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7273" t="20079" r="5785" b="3490"/>
        <a:stretch>
          <a:fillRect/>
        </a:stretch>
      </xdr:blipFill>
      <xdr:spPr bwMode="auto">
        <a:xfrm>
          <a:off x="5513243" y="24919132"/>
          <a:ext cx="3676650" cy="2460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2154238</xdr:colOff>
      <xdr:row>87</xdr:row>
      <xdr:rowOff>161925</xdr:rowOff>
    </xdr:from>
    <xdr:to>
      <xdr:col>2</xdr:col>
      <xdr:colOff>3983038</xdr:colOff>
      <xdr:row>87</xdr:row>
      <xdr:rowOff>1450398</xdr:rowOff>
    </xdr:to>
    <xdr:pic>
      <xdr:nvPicPr>
        <xdr:cNvPr id="14" name="Рисунок 18" descr="GS8A7147 Ракурс2 Микро.jpg">
          <a:extLst>
            <a:ext uri="{FF2B5EF4-FFF2-40B4-BE49-F238E27FC236}">
              <a16:creationId xmlns="" xmlns:a16="http://schemas.microsoft.com/office/drawing/2014/main" id="{E5610659-D55A-47DB-ADC7-67E93A595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2446" t="25024" r="29898" b="35574"/>
        <a:stretch>
          <a:fillRect/>
        </a:stretch>
      </xdr:blipFill>
      <xdr:spPr bwMode="auto">
        <a:xfrm>
          <a:off x="5710238" y="44357925"/>
          <a:ext cx="1828800" cy="12884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241301</xdr:colOff>
      <xdr:row>87</xdr:row>
      <xdr:rowOff>992920</xdr:rowOff>
    </xdr:from>
    <xdr:to>
      <xdr:col>2</xdr:col>
      <xdr:colOff>2120900</xdr:colOff>
      <xdr:row>88</xdr:row>
      <xdr:rowOff>1385762</xdr:rowOff>
    </xdr:to>
    <xdr:pic>
      <xdr:nvPicPr>
        <xdr:cNvPr id="15" name="Рисунок 17" descr="GS8A7147 Ракурс.jpg">
          <a:extLst>
            <a:ext uri="{FF2B5EF4-FFF2-40B4-BE49-F238E27FC236}">
              <a16:creationId xmlns="" xmlns:a16="http://schemas.microsoft.com/office/drawing/2014/main" id="{295134F9-943A-4814-8CF3-EE902559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31474" t="21696" r="24156" b="11214"/>
        <a:stretch>
          <a:fillRect/>
        </a:stretch>
      </xdr:blipFill>
      <xdr:spPr bwMode="auto">
        <a:xfrm>
          <a:off x="3975101" y="45188920"/>
          <a:ext cx="1879599" cy="1916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2818104</xdr:colOff>
      <xdr:row>90</xdr:row>
      <xdr:rowOff>123824</xdr:rowOff>
    </xdr:from>
    <xdr:to>
      <xdr:col>2</xdr:col>
      <xdr:colOff>4029075</xdr:colOff>
      <xdr:row>93</xdr:row>
      <xdr:rowOff>71436</xdr:rowOff>
    </xdr:to>
    <xdr:pic>
      <xdr:nvPicPr>
        <xdr:cNvPr id="16" name="Рисунок 22" descr="GS8A6796 Ракурс2 Микро.jpg">
          <a:extLst>
            <a:ext uri="{FF2B5EF4-FFF2-40B4-BE49-F238E27FC236}">
              <a16:creationId xmlns="" xmlns:a16="http://schemas.microsoft.com/office/drawing/2014/main" id="{8F49B989-04B0-47B9-9A7A-70221EE60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6911" t="24344" r="41135" b="20815"/>
        <a:stretch>
          <a:fillRect/>
        </a:stretch>
      </xdr:blipFill>
      <xdr:spPr bwMode="auto">
        <a:xfrm>
          <a:off x="8123529" y="43424474"/>
          <a:ext cx="1210971" cy="20621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428624</xdr:colOff>
      <xdr:row>92</xdr:row>
      <xdr:rowOff>295276</xdr:rowOff>
    </xdr:from>
    <xdr:to>
      <xdr:col>2</xdr:col>
      <xdr:colOff>3086099</xdr:colOff>
      <xdr:row>96</xdr:row>
      <xdr:rowOff>523876</xdr:rowOff>
    </xdr:to>
    <xdr:pic>
      <xdr:nvPicPr>
        <xdr:cNvPr id="17" name="Рисунок 21" descr="GS8A6796 Ракурс.jpg">
          <a:extLst>
            <a:ext uri="{FF2B5EF4-FFF2-40B4-BE49-F238E27FC236}">
              <a16:creationId xmlns="" xmlns:a16="http://schemas.microsoft.com/office/drawing/2014/main" id="{391C9F44-FAD6-439C-843D-A3A0B834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7840" t="30348" r="36082" b="24692"/>
        <a:stretch>
          <a:fillRect/>
        </a:stretch>
      </xdr:blipFill>
      <xdr:spPr bwMode="auto">
        <a:xfrm>
          <a:off x="4976812" y="49706214"/>
          <a:ext cx="2657475" cy="308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1974850</xdr:colOff>
      <xdr:row>103</xdr:row>
      <xdr:rowOff>543790</xdr:rowOff>
    </xdr:from>
    <xdr:to>
      <xdr:col>2</xdr:col>
      <xdr:colOff>3708400</xdr:colOff>
      <xdr:row>106</xdr:row>
      <xdr:rowOff>636226</xdr:rowOff>
    </xdr:to>
    <xdr:pic>
      <xdr:nvPicPr>
        <xdr:cNvPr id="18" name="Рисунок 25" descr="GS8A7408 Ракурс2.jpg">
          <a:extLst>
            <a:ext uri="{FF2B5EF4-FFF2-40B4-BE49-F238E27FC236}">
              <a16:creationId xmlns="" xmlns:a16="http://schemas.microsoft.com/office/drawing/2014/main" id="{3E47E2C2-C3DD-4730-8A3B-6BA2A1CA5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7696" t="4463" r="24765" b="10239"/>
        <a:stretch>
          <a:fillRect/>
        </a:stretch>
      </xdr:blipFill>
      <xdr:spPr bwMode="auto">
        <a:xfrm>
          <a:off x="5746750" y="54226690"/>
          <a:ext cx="1733550" cy="2226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492126</xdr:colOff>
      <xdr:row>108</xdr:row>
      <xdr:rowOff>78364</xdr:rowOff>
    </xdr:from>
    <xdr:to>
      <xdr:col>2</xdr:col>
      <xdr:colOff>3743134</xdr:colOff>
      <xdr:row>111</xdr:row>
      <xdr:rowOff>190499</xdr:rowOff>
    </xdr:to>
    <xdr:pic>
      <xdr:nvPicPr>
        <xdr:cNvPr id="19" name="Рисунок 24" descr="GS8A7408 Ракурс.jpg">
          <a:extLst>
            <a:ext uri="{FF2B5EF4-FFF2-40B4-BE49-F238E27FC236}">
              <a16:creationId xmlns="" xmlns:a16="http://schemas.microsoft.com/office/drawing/2014/main" id="{A651A939-8422-4F26-9A42-8EA089A51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22021" t="25731" r="23463" b="16243"/>
        <a:stretch>
          <a:fillRect/>
        </a:stretch>
      </xdr:blipFill>
      <xdr:spPr bwMode="auto">
        <a:xfrm>
          <a:off x="4225926" y="75808464"/>
          <a:ext cx="3251008" cy="2245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125</xdr:row>
      <xdr:rowOff>1430337</xdr:rowOff>
    </xdr:from>
    <xdr:to>
      <xdr:col>2</xdr:col>
      <xdr:colOff>2813096</xdr:colOff>
      <xdr:row>126</xdr:row>
      <xdr:rowOff>1524001</xdr:rowOff>
    </xdr:to>
    <xdr:pic>
      <xdr:nvPicPr>
        <xdr:cNvPr id="20" name="Рисунок 26" descr="GS8A7370 Ракурс.jpg">
          <a:extLst>
            <a:ext uri="{FF2B5EF4-FFF2-40B4-BE49-F238E27FC236}">
              <a16:creationId xmlns="" xmlns:a16="http://schemas.microsoft.com/office/drawing/2014/main" id="{0F853509-0503-4E5A-BE4E-347410510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27431" t="19443" r="14322" b="21744"/>
        <a:stretch>
          <a:fillRect/>
        </a:stretch>
      </xdr:blipFill>
      <xdr:spPr bwMode="auto">
        <a:xfrm>
          <a:off x="4010025" y="69781737"/>
          <a:ext cx="2574971" cy="1744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2209800</xdr:colOff>
      <xdr:row>125</xdr:row>
      <xdr:rowOff>47625</xdr:rowOff>
    </xdr:from>
    <xdr:to>
      <xdr:col>2</xdr:col>
      <xdr:colOff>4057650</xdr:colOff>
      <xdr:row>125</xdr:row>
      <xdr:rowOff>1533525</xdr:rowOff>
    </xdr:to>
    <xdr:pic>
      <xdr:nvPicPr>
        <xdr:cNvPr id="21" name="Рисунок 27" descr="GS8A7370 Ракурс2 Микро.jpg">
          <a:extLst>
            <a:ext uri="{FF2B5EF4-FFF2-40B4-BE49-F238E27FC236}">
              <a16:creationId xmlns="" xmlns:a16="http://schemas.microsoft.com/office/drawing/2014/main" id="{4B55CD14-75A5-490B-956D-64AA32C7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7060" t="15530" r="20270" b="21219"/>
        <a:stretch>
          <a:fillRect/>
        </a:stretch>
      </xdr:blipFill>
      <xdr:spPr bwMode="auto">
        <a:xfrm>
          <a:off x="7515225" y="61150500"/>
          <a:ext cx="18478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2324100</xdr:colOff>
      <xdr:row>120</xdr:row>
      <xdr:rowOff>104775</xdr:rowOff>
    </xdr:from>
    <xdr:to>
      <xdr:col>2</xdr:col>
      <xdr:colOff>4000500</xdr:colOff>
      <xdr:row>121</xdr:row>
      <xdr:rowOff>700088</xdr:rowOff>
    </xdr:to>
    <xdr:pic>
      <xdr:nvPicPr>
        <xdr:cNvPr id="22" name="Рисунок 28" descr="GS8A7198 Ракурс3 Микро.jpg">
          <a:extLst>
            <a:ext uri="{FF2B5EF4-FFF2-40B4-BE49-F238E27FC236}">
              <a16:creationId xmlns="" xmlns:a16="http://schemas.microsoft.com/office/drawing/2014/main" id="{F14C7358-9DC8-4162-81F2-DE75F827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29060" t="18825" r="30251" b="24591"/>
        <a:stretch>
          <a:fillRect/>
        </a:stretch>
      </xdr:blipFill>
      <xdr:spPr bwMode="auto">
        <a:xfrm>
          <a:off x="7629525" y="57102375"/>
          <a:ext cx="16764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121</xdr:row>
      <xdr:rowOff>361950</xdr:rowOff>
    </xdr:from>
    <xdr:to>
      <xdr:col>2</xdr:col>
      <xdr:colOff>3038475</xdr:colOff>
      <xdr:row>123</xdr:row>
      <xdr:rowOff>676275</xdr:rowOff>
    </xdr:to>
    <xdr:pic>
      <xdr:nvPicPr>
        <xdr:cNvPr id="23" name="Рисунок 27" descr="GS8A7198 Ракурс.jpg">
          <a:extLst>
            <a:ext uri="{FF2B5EF4-FFF2-40B4-BE49-F238E27FC236}">
              <a16:creationId xmlns="" xmlns:a16="http://schemas.microsoft.com/office/drawing/2014/main" id="{6375CFE5-186B-427A-8FCC-2AFA288B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1082" t="17392" r="24745" b="19565"/>
        <a:stretch>
          <a:fillRect/>
        </a:stretch>
      </xdr:blipFill>
      <xdr:spPr bwMode="auto">
        <a:xfrm>
          <a:off x="5438775" y="58245375"/>
          <a:ext cx="290512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128</xdr:row>
      <xdr:rowOff>233361</xdr:rowOff>
    </xdr:from>
    <xdr:to>
      <xdr:col>2</xdr:col>
      <xdr:colOff>2219325</xdr:colOff>
      <xdr:row>131</xdr:row>
      <xdr:rowOff>509586</xdr:rowOff>
    </xdr:to>
    <xdr:pic>
      <xdr:nvPicPr>
        <xdr:cNvPr id="24" name="Рисунок 31" descr="GS8A6926 Ракурс.jpg">
          <a:extLst>
            <a:ext uri="{FF2B5EF4-FFF2-40B4-BE49-F238E27FC236}">
              <a16:creationId xmlns="" xmlns:a16="http://schemas.microsoft.com/office/drawing/2014/main" id="{3EA24207-0897-47B0-8B5E-CFC28B6B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4003" t="24950" r="31039" b="15359"/>
        <a:stretch>
          <a:fillRect/>
        </a:stretch>
      </xdr:blipFill>
      <xdr:spPr bwMode="auto">
        <a:xfrm>
          <a:off x="5586413" y="68098986"/>
          <a:ext cx="1943100" cy="2205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2381250</xdr:colOff>
      <xdr:row>128</xdr:row>
      <xdr:rowOff>85725</xdr:rowOff>
    </xdr:from>
    <xdr:to>
      <xdr:col>2</xdr:col>
      <xdr:colOff>3924300</xdr:colOff>
      <xdr:row>131</xdr:row>
      <xdr:rowOff>514350</xdr:rowOff>
    </xdr:to>
    <xdr:pic>
      <xdr:nvPicPr>
        <xdr:cNvPr id="25" name="Рисунок 32" descr="GS8A6926 Ракурс2.jpg">
          <a:extLst>
            <a:ext uri="{FF2B5EF4-FFF2-40B4-BE49-F238E27FC236}">
              <a16:creationId xmlns="" xmlns:a16="http://schemas.microsoft.com/office/drawing/2014/main" id="{DB09ED14-4EDF-4DA8-BC27-A1AAFC4A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4128" t="21938" r="37976" b="13724"/>
        <a:stretch>
          <a:fillRect/>
        </a:stretch>
      </xdr:blipFill>
      <xdr:spPr bwMode="auto">
        <a:xfrm>
          <a:off x="7686675" y="65160525"/>
          <a:ext cx="1543050" cy="2371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144</xdr:row>
      <xdr:rowOff>215900</xdr:rowOff>
    </xdr:from>
    <xdr:to>
      <xdr:col>2</xdr:col>
      <xdr:colOff>2984500</xdr:colOff>
      <xdr:row>147</xdr:row>
      <xdr:rowOff>364504</xdr:rowOff>
    </xdr:to>
    <xdr:pic>
      <xdr:nvPicPr>
        <xdr:cNvPr id="27" name="Рисунок 33" descr="GS8A7399 Ракурс.jpg">
          <a:extLst>
            <a:ext uri="{FF2B5EF4-FFF2-40B4-BE49-F238E27FC236}">
              <a16:creationId xmlns="" xmlns:a16="http://schemas.microsoft.com/office/drawing/2014/main" id="{85D1D2D9-F2AA-4BDB-AC8F-6F0B9CB8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6354" t="15230" r="10249" b="13156"/>
        <a:stretch>
          <a:fillRect/>
        </a:stretch>
      </xdr:blipFill>
      <xdr:spPr bwMode="auto">
        <a:xfrm>
          <a:off x="3800475" y="81419700"/>
          <a:ext cx="2917825" cy="1939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1447800</xdr:colOff>
      <xdr:row>133</xdr:row>
      <xdr:rowOff>244675</xdr:rowOff>
    </xdr:from>
    <xdr:to>
      <xdr:col>2</xdr:col>
      <xdr:colOff>3676650</xdr:colOff>
      <xdr:row>136</xdr:row>
      <xdr:rowOff>85725</xdr:rowOff>
    </xdr:to>
    <xdr:pic>
      <xdr:nvPicPr>
        <xdr:cNvPr id="28" name="Рисунок 36" descr="GS8A7399 Ракурс2 Микро.jpg">
          <a:extLst>
            <a:ext uri="{FF2B5EF4-FFF2-40B4-BE49-F238E27FC236}">
              <a16:creationId xmlns="" xmlns:a16="http://schemas.microsoft.com/office/drawing/2014/main" id="{CD8F5DE9-623A-4CAF-A097-FDA4A2FD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352" t="16460" r="18352" b="17583"/>
        <a:stretch>
          <a:fillRect/>
        </a:stretch>
      </xdr:blipFill>
      <xdr:spPr bwMode="auto">
        <a:xfrm>
          <a:off x="5219700" y="75733475"/>
          <a:ext cx="2228850" cy="155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423863</xdr:colOff>
      <xdr:row>136</xdr:row>
      <xdr:rowOff>466724</xdr:rowOff>
    </xdr:from>
    <xdr:to>
      <xdr:col>2</xdr:col>
      <xdr:colOff>3709790</xdr:colOff>
      <xdr:row>140</xdr:row>
      <xdr:rowOff>279400</xdr:rowOff>
    </xdr:to>
    <xdr:pic>
      <xdr:nvPicPr>
        <xdr:cNvPr id="29" name="Рисунок 35" descr="Овал Пьед.jpg">
          <a:extLst>
            <a:ext uri="{FF2B5EF4-FFF2-40B4-BE49-F238E27FC236}">
              <a16:creationId xmlns="" xmlns:a16="http://schemas.microsoft.com/office/drawing/2014/main" id="{3307CAA8-DF90-488C-842B-1290B3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5686" t="15114" r="10364" b="13933"/>
        <a:stretch>
          <a:fillRect/>
        </a:stretch>
      </xdr:blipFill>
      <xdr:spPr bwMode="auto">
        <a:xfrm>
          <a:off x="4195763" y="77136624"/>
          <a:ext cx="3285927" cy="209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127000</xdr:colOff>
      <xdr:row>150</xdr:row>
      <xdr:rowOff>323850</xdr:rowOff>
    </xdr:from>
    <xdr:to>
      <xdr:col>2</xdr:col>
      <xdr:colOff>2651125</xdr:colOff>
      <xdr:row>153</xdr:row>
      <xdr:rowOff>461964</xdr:rowOff>
    </xdr:to>
    <xdr:pic>
      <xdr:nvPicPr>
        <xdr:cNvPr id="30" name="Рисунок 35" descr="GS8A7218 Ракурс Микро.jpg">
          <a:extLst>
            <a:ext uri="{FF2B5EF4-FFF2-40B4-BE49-F238E27FC236}">
              <a16:creationId xmlns="" xmlns:a16="http://schemas.microsoft.com/office/drawing/2014/main" id="{6BAEAD8C-714D-44C8-9DB4-124CDE63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30075" t="18396" r="22159" b="17531"/>
        <a:stretch>
          <a:fillRect/>
        </a:stretch>
      </xdr:blipFill>
      <xdr:spPr bwMode="auto">
        <a:xfrm>
          <a:off x="3898900" y="85312250"/>
          <a:ext cx="2524125" cy="2233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2724150</xdr:colOff>
      <xdr:row>149</xdr:row>
      <xdr:rowOff>133350</xdr:rowOff>
    </xdr:from>
    <xdr:to>
      <xdr:col>2</xdr:col>
      <xdr:colOff>3867150</xdr:colOff>
      <xdr:row>152</xdr:row>
      <xdr:rowOff>147637</xdr:rowOff>
    </xdr:to>
    <xdr:pic>
      <xdr:nvPicPr>
        <xdr:cNvPr id="31" name="Рисунок 36" descr="GS8A7219 Микро.jpg">
          <a:extLst>
            <a:ext uri="{FF2B5EF4-FFF2-40B4-BE49-F238E27FC236}">
              <a16:creationId xmlns="" xmlns:a16="http://schemas.microsoft.com/office/drawing/2014/main" id="{0704302D-1AD6-46B9-8902-C5E9F7745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38005" t="12714" r="36986" b="17715"/>
        <a:stretch>
          <a:fillRect/>
        </a:stretch>
      </xdr:blipFill>
      <xdr:spPr bwMode="auto">
        <a:xfrm>
          <a:off x="8029575" y="75495150"/>
          <a:ext cx="11430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160</xdr:row>
      <xdr:rowOff>247650</xdr:rowOff>
    </xdr:from>
    <xdr:to>
      <xdr:col>2</xdr:col>
      <xdr:colOff>2343150</xdr:colOff>
      <xdr:row>162</xdr:row>
      <xdr:rowOff>533400</xdr:rowOff>
    </xdr:to>
    <xdr:pic>
      <xdr:nvPicPr>
        <xdr:cNvPr id="32" name="Рисунок 37" descr="GS8A7130 Ракурс.jpg">
          <a:extLst>
            <a:ext uri="{FF2B5EF4-FFF2-40B4-BE49-F238E27FC236}">
              <a16:creationId xmlns="" xmlns:a16="http://schemas.microsoft.com/office/drawing/2014/main" id="{7D2DA74B-5849-4C5A-A32B-CDCD1F791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9494" t="23970" r="28680" b="18176"/>
        <a:stretch>
          <a:fillRect/>
        </a:stretch>
      </xdr:blipFill>
      <xdr:spPr bwMode="auto">
        <a:xfrm>
          <a:off x="5572125" y="84820125"/>
          <a:ext cx="20764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2324100</xdr:colOff>
      <xdr:row>159</xdr:row>
      <xdr:rowOff>152400</xdr:rowOff>
    </xdr:from>
    <xdr:to>
      <xdr:col>2</xdr:col>
      <xdr:colOff>4029075</xdr:colOff>
      <xdr:row>160</xdr:row>
      <xdr:rowOff>800100</xdr:rowOff>
    </xdr:to>
    <xdr:pic>
      <xdr:nvPicPr>
        <xdr:cNvPr id="33" name="Рисунок 38" descr="GS8A7137 Ракурс Микро.jpg">
          <a:extLst>
            <a:ext uri="{FF2B5EF4-FFF2-40B4-BE49-F238E27FC236}">
              <a16:creationId xmlns="" xmlns:a16="http://schemas.microsoft.com/office/drawing/2014/main" id="{F328E634-9F44-416C-8FFA-723D9615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4328" t="50" r="15848" b="9691"/>
        <a:stretch>
          <a:fillRect/>
        </a:stretch>
      </xdr:blipFill>
      <xdr:spPr bwMode="auto">
        <a:xfrm>
          <a:off x="7629525" y="83981925"/>
          <a:ext cx="17049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2460625</xdr:colOff>
      <xdr:row>164</xdr:row>
      <xdr:rowOff>114300</xdr:rowOff>
    </xdr:from>
    <xdr:to>
      <xdr:col>2</xdr:col>
      <xdr:colOff>4089400</xdr:colOff>
      <xdr:row>165</xdr:row>
      <xdr:rowOff>1001714</xdr:rowOff>
    </xdr:to>
    <xdr:pic>
      <xdr:nvPicPr>
        <xdr:cNvPr id="34" name="Рисунок 40" descr="GS8A7119 Ракурс2 Микро.jpg">
          <a:extLst>
            <a:ext uri="{FF2B5EF4-FFF2-40B4-BE49-F238E27FC236}">
              <a16:creationId xmlns="" xmlns:a16="http://schemas.microsoft.com/office/drawing/2014/main" id="{8E7E938C-BBCD-4192-8263-16857D774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24802" t="12914" r="35825" b="18994"/>
        <a:stretch>
          <a:fillRect/>
        </a:stretch>
      </xdr:blipFill>
      <xdr:spPr bwMode="auto">
        <a:xfrm>
          <a:off x="6232525" y="98196400"/>
          <a:ext cx="1628775" cy="19034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322263</xdr:colOff>
      <xdr:row>165</xdr:row>
      <xdr:rowOff>719135</xdr:rowOff>
    </xdr:from>
    <xdr:to>
      <xdr:col>2</xdr:col>
      <xdr:colOff>2417763</xdr:colOff>
      <xdr:row>167</xdr:row>
      <xdr:rowOff>758824</xdr:rowOff>
    </xdr:to>
    <xdr:pic>
      <xdr:nvPicPr>
        <xdr:cNvPr id="35" name="Рисунок 42" descr="GS8A7119 Ракурс.jpg">
          <a:extLst>
            <a:ext uri="{FF2B5EF4-FFF2-40B4-BE49-F238E27FC236}">
              <a16:creationId xmlns="" xmlns:a16="http://schemas.microsoft.com/office/drawing/2014/main" id="{2A50CD86-0362-4E0F-94C6-1BEB78C4C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9744" t="22691" r="29720" b="18820"/>
        <a:stretch>
          <a:fillRect/>
        </a:stretch>
      </xdr:blipFill>
      <xdr:spPr bwMode="auto">
        <a:xfrm>
          <a:off x="4094163" y="99817235"/>
          <a:ext cx="2095500" cy="2071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433388</xdr:colOff>
      <xdr:row>39</xdr:row>
      <xdr:rowOff>424439</xdr:rowOff>
    </xdr:from>
    <xdr:to>
      <xdr:col>2</xdr:col>
      <xdr:colOff>3833813</xdr:colOff>
      <xdr:row>43</xdr:row>
      <xdr:rowOff>343477</xdr:rowOff>
    </xdr:to>
    <xdr:pic>
      <xdr:nvPicPr>
        <xdr:cNvPr id="43" name="Рисунок 54" descr="GS8A7460 Ракурс.jpg">
          <a:extLst>
            <a:ext uri="{FF2B5EF4-FFF2-40B4-BE49-F238E27FC236}">
              <a16:creationId xmlns="" xmlns:a16="http://schemas.microsoft.com/office/drawing/2014/main" id="{853D215D-95D9-40D3-AF8A-17DD16234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9914" t="21677" r="25833" b="16994"/>
        <a:stretch>
          <a:fillRect/>
        </a:stretch>
      </xdr:blipFill>
      <xdr:spPr bwMode="auto">
        <a:xfrm>
          <a:off x="4167188" y="27208739"/>
          <a:ext cx="3400425" cy="2611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169</xdr:row>
      <xdr:rowOff>138114</xdr:rowOff>
    </xdr:from>
    <xdr:to>
      <xdr:col>2</xdr:col>
      <xdr:colOff>3619500</xdr:colOff>
      <xdr:row>170</xdr:row>
      <xdr:rowOff>1419226</xdr:rowOff>
    </xdr:to>
    <xdr:pic>
      <xdr:nvPicPr>
        <xdr:cNvPr id="113" name="Рисунок 169" descr="апвп.jpg">
          <a:extLst>
            <a:ext uri="{FF2B5EF4-FFF2-40B4-BE49-F238E27FC236}">
              <a16:creationId xmlns="" xmlns:a16="http://schemas.microsoft.com/office/drawing/2014/main" id="{72DC7D6D-5FCB-43DD-9A65-DA14E901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8705" t="23526" r="28780" b="20543"/>
        <a:stretch>
          <a:fillRect/>
        </a:stretch>
      </xdr:blipFill>
      <xdr:spPr bwMode="auto">
        <a:xfrm>
          <a:off x="5691188" y="100769739"/>
          <a:ext cx="3238500" cy="2852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189634</xdr:colOff>
      <xdr:row>63</xdr:row>
      <xdr:rowOff>476252</xdr:rowOff>
    </xdr:from>
    <xdr:to>
      <xdr:col>2</xdr:col>
      <xdr:colOff>3952009</xdr:colOff>
      <xdr:row>67</xdr:row>
      <xdr:rowOff>279690</xdr:rowOff>
    </xdr:to>
    <xdr:pic>
      <xdr:nvPicPr>
        <xdr:cNvPr id="114" name="Рисунок 17" descr="GS8A7518 Ракурс Микро.jpg">
          <a:extLst>
            <a:ext uri="{FF2B5EF4-FFF2-40B4-BE49-F238E27FC236}">
              <a16:creationId xmlns="" xmlns:a16="http://schemas.microsoft.com/office/drawing/2014/main" id="{673DA36E-9D04-444D-907A-60ED6865E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3953" t="19807" r="10568" b="5148"/>
        <a:stretch>
          <a:fillRect/>
        </a:stretch>
      </xdr:blipFill>
      <xdr:spPr bwMode="auto">
        <a:xfrm>
          <a:off x="5495059" y="27412952"/>
          <a:ext cx="3762375" cy="2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971550</xdr:colOff>
      <xdr:row>156</xdr:row>
      <xdr:rowOff>923925</xdr:rowOff>
    </xdr:from>
    <xdr:to>
      <xdr:col>2</xdr:col>
      <xdr:colOff>3343275</xdr:colOff>
      <xdr:row>157</xdr:row>
      <xdr:rowOff>1276349</xdr:rowOff>
    </xdr:to>
    <xdr:pic>
      <xdr:nvPicPr>
        <xdr:cNvPr id="120" name="Рисунок 191" descr="GS8A7355 Ракурс2.jpg">
          <a:extLst>
            <a:ext uri="{FF2B5EF4-FFF2-40B4-BE49-F238E27FC236}">
              <a16:creationId xmlns="" xmlns:a16="http://schemas.microsoft.com/office/drawing/2014/main" id="{AA9E3FD9-5357-4FA2-AD98-EC2F2906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9138" t="5623" r="11913" b="10185"/>
        <a:stretch>
          <a:fillRect/>
        </a:stretch>
      </xdr:blipFill>
      <xdr:spPr bwMode="auto">
        <a:xfrm>
          <a:off x="6276975" y="81257775"/>
          <a:ext cx="2371725" cy="1933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155</xdr:row>
      <xdr:rowOff>119063</xdr:rowOff>
    </xdr:from>
    <xdr:to>
      <xdr:col>2</xdr:col>
      <xdr:colOff>4038600</xdr:colOff>
      <xdr:row>156</xdr:row>
      <xdr:rowOff>766764</xdr:rowOff>
    </xdr:to>
    <xdr:pic>
      <xdr:nvPicPr>
        <xdr:cNvPr id="121" name="Рисунок 189" descr="GS8A7354 Ракурс.jpg">
          <a:extLst>
            <a:ext uri="{FF2B5EF4-FFF2-40B4-BE49-F238E27FC236}">
              <a16:creationId xmlns="" xmlns:a16="http://schemas.microsoft.com/office/drawing/2014/main" id="{9B2EFD39-F85D-49F3-AAA9-1E06C9F6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11443" t="18643" r="7474" b="12257"/>
        <a:stretch>
          <a:fillRect/>
        </a:stretch>
      </xdr:blipFill>
      <xdr:spPr bwMode="auto">
        <a:xfrm>
          <a:off x="5414963" y="88963501"/>
          <a:ext cx="3933825" cy="2219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2816225</xdr:colOff>
      <xdr:row>175</xdr:row>
      <xdr:rowOff>206375</xdr:rowOff>
    </xdr:from>
    <xdr:to>
      <xdr:col>2</xdr:col>
      <xdr:colOff>1423555</xdr:colOff>
      <xdr:row>180</xdr:row>
      <xdr:rowOff>244475</xdr:rowOff>
    </xdr:to>
    <xdr:pic>
      <xdr:nvPicPr>
        <xdr:cNvPr id="122" name="Рисунок 197" descr="GS8A5985 Ракурс.jpg">
          <a:extLst>
            <a:ext uri="{FF2B5EF4-FFF2-40B4-BE49-F238E27FC236}">
              <a16:creationId xmlns="" xmlns:a16="http://schemas.microsoft.com/office/drawing/2014/main" id="{7F616167-0A9B-4586-8EC1-CB7926FF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30730" t="18230" r="32986" b="28645"/>
        <a:stretch>
          <a:fillRect/>
        </a:stretch>
      </xdr:blipFill>
      <xdr:spPr bwMode="auto">
        <a:xfrm>
          <a:off x="3336925" y="128895475"/>
          <a:ext cx="1820430" cy="149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1743075</xdr:colOff>
      <xdr:row>175</xdr:row>
      <xdr:rowOff>238125</xdr:rowOff>
    </xdr:from>
    <xdr:to>
      <xdr:col>2</xdr:col>
      <xdr:colOff>3543300</xdr:colOff>
      <xdr:row>181</xdr:row>
      <xdr:rowOff>38100</xdr:rowOff>
    </xdr:to>
    <xdr:pic>
      <xdr:nvPicPr>
        <xdr:cNvPr id="123" name="Рисунок 198" descr="GS8A5986 Ракурс.jpg">
          <a:extLst>
            <a:ext uri="{FF2B5EF4-FFF2-40B4-BE49-F238E27FC236}">
              <a16:creationId xmlns="" xmlns:a16="http://schemas.microsoft.com/office/drawing/2014/main" id="{41ECF416-6658-443D-8407-155134F70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33691" t="19028" r="30371" b="26807"/>
        <a:stretch>
          <a:fillRect/>
        </a:stretch>
      </xdr:blipFill>
      <xdr:spPr bwMode="auto">
        <a:xfrm>
          <a:off x="7048500" y="382895475"/>
          <a:ext cx="180022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175</xdr:row>
      <xdr:rowOff>190500</xdr:rowOff>
    </xdr:from>
    <xdr:to>
      <xdr:col>1</xdr:col>
      <xdr:colOff>2447925</xdr:colOff>
      <xdr:row>181</xdr:row>
      <xdr:rowOff>85725</xdr:rowOff>
    </xdr:to>
    <xdr:pic>
      <xdr:nvPicPr>
        <xdr:cNvPr id="124" name="Рисунок 199" descr="GS8A5987 Ракурс.jpg">
          <a:extLst>
            <a:ext uri="{FF2B5EF4-FFF2-40B4-BE49-F238E27FC236}">
              <a16:creationId xmlns="" xmlns:a16="http://schemas.microsoft.com/office/drawing/2014/main" id="{747880A1-6E3A-4A17-9389-02398815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l="33702" t="17741" r="29318" b="24446"/>
        <a:stretch>
          <a:fillRect/>
        </a:stretch>
      </xdr:blipFill>
      <xdr:spPr bwMode="auto">
        <a:xfrm>
          <a:off x="1171575" y="382847850"/>
          <a:ext cx="17907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175</xdr:row>
      <xdr:rowOff>247650</xdr:rowOff>
    </xdr:from>
    <xdr:to>
      <xdr:col>4</xdr:col>
      <xdr:colOff>776287</xdr:colOff>
      <xdr:row>181</xdr:row>
      <xdr:rowOff>104775</xdr:rowOff>
    </xdr:to>
    <xdr:pic>
      <xdr:nvPicPr>
        <xdr:cNvPr id="128" name="Рисунок 206" descr="белен.jpg">
          <a:extLst>
            <a:ext uri="{FF2B5EF4-FFF2-40B4-BE49-F238E27FC236}">
              <a16:creationId xmlns="" xmlns:a16="http://schemas.microsoft.com/office/drawing/2014/main" id="{3BC9FF2B-950D-4460-AFF9-EF209A159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l="33510" t="19180" r="30997" b="27249"/>
        <a:stretch>
          <a:fillRect/>
        </a:stretch>
      </xdr:blipFill>
      <xdr:spPr bwMode="auto">
        <a:xfrm>
          <a:off x="12544425" y="382905000"/>
          <a:ext cx="1795462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175</xdr:row>
      <xdr:rowOff>215900</xdr:rowOff>
    </xdr:from>
    <xdr:to>
      <xdr:col>4</xdr:col>
      <xdr:colOff>776288</xdr:colOff>
      <xdr:row>181</xdr:row>
      <xdr:rowOff>15875</xdr:rowOff>
    </xdr:to>
    <xdr:pic>
      <xdr:nvPicPr>
        <xdr:cNvPr id="129" name="Рисунок 207" descr="венге.jpg">
          <a:extLst>
            <a:ext uri="{FF2B5EF4-FFF2-40B4-BE49-F238E27FC236}">
              <a16:creationId xmlns="" xmlns:a16="http://schemas.microsoft.com/office/drawing/2014/main" id="{8983B32F-7941-48AB-A376-E5DAA3882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30675" t="19482" r="33842" b="28596"/>
        <a:stretch>
          <a:fillRect/>
        </a:stretch>
      </xdr:blipFill>
      <xdr:spPr bwMode="auto">
        <a:xfrm>
          <a:off x="7962900" y="128905000"/>
          <a:ext cx="1804988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722313</xdr:colOff>
      <xdr:row>175</xdr:row>
      <xdr:rowOff>188913</xdr:rowOff>
    </xdr:from>
    <xdr:to>
      <xdr:col>6</xdr:col>
      <xdr:colOff>1255712</xdr:colOff>
      <xdr:row>181</xdr:row>
      <xdr:rowOff>36512</xdr:rowOff>
    </xdr:to>
    <xdr:pic>
      <xdr:nvPicPr>
        <xdr:cNvPr id="130" name="Рисунок 208" descr="беленый дуб.jpg">
          <a:extLst>
            <a:ext uri="{FF2B5EF4-FFF2-40B4-BE49-F238E27FC236}">
              <a16:creationId xmlns="" xmlns:a16="http://schemas.microsoft.com/office/drawing/2014/main" id="{FF9D42EB-35BE-4BD7-9D5F-3A0E5746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34180" t="21973" r="31097" b="23706"/>
        <a:stretch>
          <a:fillRect/>
        </a:stretch>
      </xdr:blipFill>
      <xdr:spPr bwMode="auto">
        <a:xfrm>
          <a:off x="10806113" y="128878013"/>
          <a:ext cx="1739899" cy="1600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2592921</xdr:colOff>
      <xdr:row>116</xdr:row>
      <xdr:rowOff>69273</xdr:rowOff>
    </xdr:from>
    <xdr:to>
      <xdr:col>2</xdr:col>
      <xdr:colOff>3848100</xdr:colOff>
      <xdr:row>117</xdr:row>
      <xdr:rowOff>648054</xdr:rowOff>
    </xdr:to>
    <xdr:pic>
      <xdr:nvPicPr>
        <xdr:cNvPr id="132" name="Рисунок 131" descr="GS8A7445 Ракурс2.jpg">
          <a:extLst>
            <a:ext uri="{FF2B5EF4-FFF2-40B4-BE49-F238E27FC236}">
              <a16:creationId xmlns="" xmlns:a16="http://schemas.microsoft.com/office/drawing/2014/main" id="{C3904152-E23F-49F4-9721-020B66DC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364821" y="60064073"/>
          <a:ext cx="1255179" cy="1594781"/>
        </a:xfrm>
        <a:prstGeom prst="rect">
          <a:avLst/>
        </a:prstGeom>
      </xdr:spPr>
    </xdr:pic>
    <xdr:clientData/>
  </xdr:twoCellAnchor>
  <xdr:twoCellAnchor editAs="oneCell">
    <xdr:from>
      <xdr:col>2</xdr:col>
      <xdr:colOff>123393</xdr:colOff>
      <xdr:row>117</xdr:row>
      <xdr:rowOff>188331</xdr:rowOff>
    </xdr:from>
    <xdr:to>
      <xdr:col>2</xdr:col>
      <xdr:colOff>2438400</xdr:colOff>
      <xdr:row>118</xdr:row>
      <xdr:rowOff>826276</xdr:rowOff>
    </xdr:to>
    <xdr:pic>
      <xdr:nvPicPr>
        <xdr:cNvPr id="133" name="Рисунок 132" descr="GS8A7445 Ракурс.jpg">
          <a:extLst>
            <a:ext uri="{FF2B5EF4-FFF2-40B4-BE49-F238E27FC236}">
              <a16:creationId xmlns="" xmlns:a16="http://schemas.microsoft.com/office/drawing/2014/main" id="{B1FCBE10-F187-4CBD-8C40-5A8DDE68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895293" y="61199131"/>
          <a:ext cx="2315007" cy="1653945"/>
        </a:xfrm>
        <a:prstGeom prst="rect">
          <a:avLst/>
        </a:prstGeom>
      </xdr:spPr>
    </xdr:pic>
    <xdr:clientData/>
  </xdr:twoCellAnchor>
  <xdr:twoCellAnchor editAs="oneCell">
    <xdr:from>
      <xdr:col>2</xdr:col>
      <xdr:colOff>749300</xdr:colOff>
      <xdr:row>78</xdr:row>
      <xdr:rowOff>172459</xdr:rowOff>
    </xdr:from>
    <xdr:to>
      <xdr:col>2</xdr:col>
      <xdr:colOff>3370955</xdr:colOff>
      <xdr:row>81</xdr:row>
      <xdr:rowOff>94798</xdr:rowOff>
    </xdr:to>
    <xdr:pic>
      <xdr:nvPicPr>
        <xdr:cNvPr id="134" name="Рисунок 133" descr="GS8A7228 Ракурс2 Микро.jpg">
          <a:extLst>
            <a:ext uri="{FF2B5EF4-FFF2-40B4-BE49-F238E27FC236}">
              <a16:creationId xmlns="" xmlns:a16="http://schemas.microsoft.com/office/drawing/2014/main" id="{A74AC9E9-AEF6-488D-8637-F7E72777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483100" y="53207659"/>
          <a:ext cx="2621655" cy="1941639"/>
        </a:xfrm>
        <a:prstGeom prst="rect">
          <a:avLst/>
        </a:prstGeom>
      </xdr:spPr>
    </xdr:pic>
    <xdr:clientData/>
  </xdr:twoCellAnchor>
  <xdr:twoCellAnchor editAs="oneCell">
    <xdr:from>
      <xdr:col>2</xdr:col>
      <xdr:colOff>795248</xdr:colOff>
      <xdr:row>81</xdr:row>
      <xdr:rowOff>439633</xdr:rowOff>
    </xdr:from>
    <xdr:to>
      <xdr:col>2</xdr:col>
      <xdr:colOff>3502747</xdr:colOff>
      <xdr:row>84</xdr:row>
      <xdr:rowOff>404000</xdr:rowOff>
    </xdr:to>
    <xdr:pic>
      <xdr:nvPicPr>
        <xdr:cNvPr id="135" name="Рисунок 134" descr="ДМ 125-75 РТ КФ Конфер - 01.jpg">
          <a:extLst>
            <a:ext uri="{FF2B5EF4-FFF2-40B4-BE49-F238E27FC236}">
              <a16:creationId xmlns="" xmlns:a16="http://schemas.microsoft.com/office/drawing/2014/main" id="{9A6ECD7F-B648-4479-B7DD-EBBBD3F7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351248" y="40558933"/>
          <a:ext cx="2707499" cy="1983667"/>
        </a:xfrm>
        <a:prstGeom prst="rect">
          <a:avLst/>
        </a:prstGeom>
      </xdr:spPr>
    </xdr:pic>
    <xdr:clientData/>
  </xdr:twoCellAnchor>
  <xdr:twoCellAnchor>
    <xdr:from>
      <xdr:col>0</xdr:col>
      <xdr:colOff>376236</xdr:colOff>
      <xdr:row>0</xdr:row>
      <xdr:rowOff>233361</xdr:rowOff>
    </xdr:from>
    <xdr:to>
      <xdr:col>2</xdr:col>
      <xdr:colOff>28574</xdr:colOff>
      <xdr:row>0</xdr:row>
      <xdr:rowOff>1809750</xdr:rowOff>
    </xdr:to>
    <xdr:pic>
      <xdr:nvPicPr>
        <xdr:cNvPr id="106" name="Picture 46264" descr="logo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76236" y="233361"/>
          <a:ext cx="3195638" cy="15763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2064792</xdr:colOff>
      <xdr:row>142</xdr:row>
      <xdr:rowOff>63503</xdr:rowOff>
    </xdr:from>
    <xdr:to>
      <xdr:col>2</xdr:col>
      <xdr:colOff>4089400</xdr:colOff>
      <xdr:row>144</xdr:row>
      <xdr:rowOff>317500</xdr:rowOff>
    </xdr:to>
    <xdr:pic>
      <xdr:nvPicPr>
        <xdr:cNvPr id="26" name="Рисунок 34" descr="GS8A7399 Ракурс2 Микро.jpg">
          <a:extLst>
            <a:ext uri="{FF2B5EF4-FFF2-40B4-BE49-F238E27FC236}">
              <a16:creationId xmlns="" xmlns:a16="http://schemas.microsoft.com/office/drawing/2014/main" id="{9E5A4C80-45D1-43EA-B251-474889E38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8054" t="14938" r="17973" b="16888"/>
        <a:stretch>
          <a:fillRect/>
        </a:stretch>
      </xdr:blipFill>
      <xdr:spPr bwMode="auto">
        <a:xfrm>
          <a:off x="5836692" y="80073503"/>
          <a:ext cx="2024608" cy="1447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279400</xdr:colOff>
      <xdr:row>15</xdr:row>
      <xdr:rowOff>596900</xdr:rowOff>
    </xdr:from>
    <xdr:to>
      <xdr:col>2</xdr:col>
      <xdr:colOff>2565400</xdr:colOff>
      <xdr:row>19</xdr:row>
      <xdr:rowOff>76200</xdr:rowOff>
    </xdr:to>
    <xdr:pic>
      <xdr:nvPicPr>
        <xdr:cNvPr id="76" name="Рисунок 11" descr="0054_09-07-13.jp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l="19095" t="8463" r="19502" b="5045"/>
        <a:stretch>
          <a:fillRect/>
        </a:stretch>
      </xdr:blipFill>
      <xdr:spPr bwMode="auto">
        <a:xfrm>
          <a:off x="4013200" y="9271000"/>
          <a:ext cx="22860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2870200</xdr:colOff>
      <xdr:row>16</xdr:row>
      <xdr:rowOff>419100</xdr:rowOff>
    </xdr:from>
    <xdr:to>
      <xdr:col>2</xdr:col>
      <xdr:colOff>4117975</xdr:colOff>
      <xdr:row>19</xdr:row>
      <xdr:rowOff>457200</xdr:rowOff>
    </xdr:to>
    <xdr:pic>
      <xdr:nvPicPr>
        <xdr:cNvPr id="77" name="Рисунок 12" descr="Прямоугольный Орех - С.jpg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34155" t="16946" r="38155" b="14667"/>
        <a:stretch>
          <a:fillRect/>
        </a:stretch>
      </xdr:blipFill>
      <xdr:spPr bwMode="auto">
        <a:xfrm>
          <a:off x="6604000" y="9766300"/>
          <a:ext cx="124777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481214</xdr:colOff>
      <xdr:row>21</xdr:row>
      <xdr:rowOff>140530</xdr:rowOff>
    </xdr:from>
    <xdr:ext cx="1633110" cy="2831270"/>
    <xdr:pic>
      <xdr:nvPicPr>
        <xdr:cNvPr id="78" name="Рисунок 123" descr="GS8A6777 Ракурс.jpg">
          <a:extLst>
            <a:ext uri="{FF2B5EF4-FFF2-40B4-BE49-F238E27FC236}">
              <a16:creationId xmlns:a16="http://schemas.microsoft.com/office/drawing/2014/main" xmlns="" id="{C68B3B8E-16D4-47AE-964E-8B8DC9BF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39359" t="19679" r="37363" b="19508"/>
        <a:stretch>
          <a:fillRect/>
        </a:stretch>
      </xdr:blipFill>
      <xdr:spPr bwMode="auto">
        <a:xfrm>
          <a:off x="4215014" y="12853230"/>
          <a:ext cx="1633110" cy="283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2470246</xdr:colOff>
      <xdr:row>21</xdr:row>
      <xdr:rowOff>101599</xdr:rowOff>
    </xdr:from>
    <xdr:ext cx="996854" cy="2846950"/>
    <xdr:pic>
      <xdr:nvPicPr>
        <xdr:cNvPr id="79" name="Рисунок 125" descr="GS8A6792.jpg">
          <a:extLst>
            <a:ext uri="{FF2B5EF4-FFF2-40B4-BE49-F238E27FC236}">
              <a16:creationId xmlns:a16="http://schemas.microsoft.com/office/drawing/2014/main" xmlns="" id="{407CE184-ED12-40B8-8371-3DAF5C0D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42023" t="13316" r="43182" b="22467"/>
        <a:stretch>
          <a:fillRect/>
        </a:stretch>
      </xdr:blipFill>
      <xdr:spPr bwMode="auto">
        <a:xfrm>
          <a:off x="6204046" y="12814299"/>
          <a:ext cx="996854" cy="284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635001</xdr:colOff>
      <xdr:row>98</xdr:row>
      <xdr:rowOff>387350</xdr:rowOff>
    </xdr:from>
    <xdr:ext cx="1317672" cy="2257849"/>
    <xdr:pic>
      <xdr:nvPicPr>
        <xdr:cNvPr id="82" name="Рисунок 1" descr="GS8A7584 Ракурс.jpg">
          <a:extLst>
            <a:ext uri="{FF2B5EF4-FFF2-40B4-BE49-F238E27FC236}">
              <a16:creationId xmlns:a16="http://schemas.microsoft.com/office/drawing/2014/main" xmlns="" id="{24ED9998-045D-48F4-A156-2F9D78BB4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36023" t="15413" r="36021" b="14687"/>
        <a:stretch>
          <a:fillRect/>
        </a:stretch>
      </xdr:blipFill>
      <xdr:spPr bwMode="auto">
        <a:xfrm>
          <a:off x="4368801" y="67544950"/>
          <a:ext cx="1317672" cy="2257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2644775</xdr:colOff>
      <xdr:row>98</xdr:row>
      <xdr:rowOff>177801</xdr:rowOff>
    </xdr:from>
    <xdr:ext cx="1125363" cy="2400300"/>
    <xdr:pic>
      <xdr:nvPicPr>
        <xdr:cNvPr id="83" name="Рисунок 2" descr="GS8A7584 Ракурс2.jpg">
          <a:extLst>
            <a:ext uri="{FF2B5EF4-FFF2-40B4-BE49-F238E27FC236}">
              <a16:creationId xmlns:a16="http://schemas.microsoft.com/office/drawing/2014/main" xmlns="" id="{C4CCACBC-0628-4ABC-98F3-36D259A8E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38461" t="7594" r="36166" b="13623"/>
        <a:stretch>
          <a:fillRect/>
        </a:stretch>
      </xdr:blipFill>
      <xdr:spPr bwMode="auto">
        <a:xfrm>
          <a:off x="6378575" y="68795901"/>
          <a:ext cx="1125363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5;&#1086;&#1083;&#1100;&#1079;&#1086;&#1074;&#1072;&#1090;&#1077;&#1083;&#1100;\YandexDisk\&#1057;&#1055;&#1056;&#1040;&#1042;&#1054;&#1063;&#1053;&#1048;&#1050;&#1048;\&#1056;&#1040;&#1057;&#1063;&#1045;&#1058;&#1067;\&#1050;&#1040;&#1051;&#1068;&#1050;&#1059;&#1051;&#1071;&#1058;&#1054;&#1056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алл каркас"/>
      <sheetName val="Металл окант"/>
      <sheetName val="Дерево"/>
      <sheetName val="Сборка"/>
      <sheetName val="Калькулятор"/>
      <sheetName val="Постоянные расходы"/>
      <sheetName val="ПОСТАВЩИКИ"/>
      <sheetName val="Price List МП 2016"/>
      <sheetName val="Лист1"/>
    </sheetNames>
    <sheetDataSet>
      <sheetData sheetId="0">
        <row r="7">
          <cell r="K7" t="str">
            <v>ДЕ-Двойная</v>
          </cell>
          <cell r="L7" t="str">
            <v>ДЕ-одинарная</v>
          </cell>
          <cell r="M7" t="str">
            <v>НА</v>
          </cell>
          <cell r="N7" t="str">
            <v>ПЕ-св.</v>
          </cell>
          <cell r="O7" t="str">
            <v>П-у.ш</v>
          </cell>
          <cell r="P7" t="str">
            <v>ПЕ-экон</v>
          </cell>
          <cell r="Q7" t="str">
            <v>УЧ</v>
          </cell>
          <cell r="R7" t="str">
            <v>ЛЕ</v>
          </cell>
          <cell r="S7" t="str">
            <v>РИ-30</v>
          </cell>
          <cell r="T7" t="str">
            <v>РИ-45</v>
          </cell>
          <cell r="U7" t="str">
            <v>РИ-65</v>
          </cell>
          <cell r="V7" t="str">
            <v>РИ-70</v>
          </cell>
          <cell r="W7" t="str">
            <v>РИ-110.45</v>
          </cell>
          <cell r="X7" t="str">
            <v>РИ-110.30</v>
          </cell>
          <cell r="Y7" t="str">
            <v>СС 001</v>
          </cell>
          <cell r="Z7" t="str">
            <v>СС 010 ЛЕЗЕНТ</v>
          </cell>
          <cell r="AA7" t="str">
            <v>СС 003</v>
          </cell>
          <cell r="AB7" t="str">
            <v>СС 005</v>
          </cell>
          <cell r="AC7" t="str">
            <v>СС 050</v>
          </cell>
          <cell r="AD7" t="str">
            <v>СС 052.3 ВИ</v>
          </cell>
          <cell r="AE7" t="str">
            <v>СС 052.3 СЛ</v>
          </cell>
          <cell r="AF7" t="str">
            <v>СТ (2 ноги)</v>
          </cell>
          <cell r="AG7" t="str">
            <v>СТ (3 ноги)</v>
          </cell>
          <cell r="AH7" t="str">
            <v>СТВ</v>
          </cell>
          <cell r="AI7" t="str">
            <v>ТН 001</v>
          </cell>
          <cell r="AJ7" t="str">
            <v>ТН 028</v>
          </cell>
          <cell r="AK7" t="str">
            <v>ТС 021.01</v>
          </cell>
          <cell r="AL7" t="str">
            <v>ООТ 208</v>
          </cell>
          <cell r="AM7" t="str">
            <v>ООТ 209</v>
          </cell>
          <cell r="AN7" t="str">
            <v>ООТ 2012</v>
          </cell>
          <cell r="AO7" t="str">
            <v>ООТ 2014</v>
          </cell>
          <cell r="AP7" t="str">
            <v>ООТ 2016</v>
          </cell>
          <cell r="AQ7" t="str">
            <v>ООТ 2018</v>
          </cell>
          <cell r="AR7" t="str">
            <v>ООТ 198</v>
          </cell>
          <cell r="AS7" t="str">
            <v>ООТ 199</v>
          </cell>
          <cell r="AT7" t="str">
            <v>ООТ 1912</v>
          </cell>
          <cell r="AU7" t="str">
            <v>ООТ 1914</v>
          </cell>
          <cell r="AV7" t="str">
            <v>ООТ 1916</v>
          </cell>
          <cell r="AW7" t="str">
            <v>ООТ 1918</v>
          </cell>
          <cell r="AX7" t="str">
            <v>КФ-52(1/4 120 )</v>
          </cell>
          <cell r="AY7" t="str">
            <v>КФ-63(1/4 150 )</v>
          </cell>
          <cell r="AZ7" t="str">
            <v>КФ-83(1/4 180 )</v>
          </cell>
          <cell r="BA7" t="str">
            <v>КФ-854(1/4 200 )</v>
          </cell>
          <cell r="BB7" t="str">
            <v>КФ-88 (12д)</v>
          </cell>
          <cell r="BC7" t="str">
            <v>КФ-99 (15д)</v>
          </cell>
          <cell r="BD7" t="str">
            <v>КФ-1148 (126,128)</v>
          </cell>
          <cell r="BE7" t="str">
            <v>КФ-158</v>
          </cell>
          <cell r="BF7" t="str">
            <v>КФ-228 (249)</v>
          </cell>
          <cell r="BG7" t="str">
            <v>КФ-176 (188,189)</v>
          </cell>
          <cell r="BH7" t="str">
            <v>КФ-185</v>
          </cell>
          <cell r="BI7" t="str">
            <v>КФ-1111(18д)</v>
          </cell>
        </row>
      </sheetData>
      <sheetData sheetId="1">
        <row r="8">
          <cell r="G8" t="str">
            <v>Окантовка стола 1060х40 мм</v>
          </cell>
        </row>
        <row r="9">
          <cell r="G9" t="str">
            <v>Окантовка стола 1060х55 мм</v>
          </cell>
        </row>
        <row r="10">
          <cell r="G10" t="str">
            <v>Окантовка стола 1250х40 мм</v>
          </cell>
        </row>
        <row r="11">
          <cell r="G11" t="str">
            <v>Окантовка стола 1250х55 мм</v>
          </cell>
        </row>
        <row r="12">
          <cell r="G12" t="str">
            <v>Окантовка стола 1350х40 мм</v>
          </cell>
        </row>
        <row r="13">
          <cell r="G13" t="str">
            <v>Окантовка стола 1350х55 мм 8 отв.</v>
          </cell>
        </row>
        <row r="14">
          <cell r="G14" t="str">
            <v>Окантовка стола 1620х40 мм</v>
          </cell>
        </row>
        <row r="15">
          <cell r="G15" t="str">
            <v>Окантовка стола 1620х55 мм</v>
          </cell>
        </row>
        <row r="16">
          <cell r="G16" t="str">
            <v>Окантовка стола 190х40 мм</v>
          </cell>
        </row>
        <row r="17">
          <cell r="G17" t="str">
            <v>Окантовка стола 470х40 мм</v>
          </cell>
        </row>
        <row r="18">
          <cell r="G18" t="str">
            <v>Окантовка стола 570х40 мм</v>
          </cell>
        </row>
        <row r="19">
          <cell r="G19" t="str">
            <v>Окантовка стола 570х55 мм</v>
          </cell>
        </row>
        <row r="20">
          <cell r="G20" t="str">
            <v>Окантовка стола 620х40 мм</v>
          </cell>
        </row>
        <row r="21">
          <cell r="G21" t="str">
            <v>Окантовка стола 620х55мм</v>
          </cell>
        </row>
        <row r="22">
          <cell r="G22" t="str">
            <v>Окантовка стола 920х55мм</v>
          </cell>
        </row>
        <row r="23">
          <cell r="G23" t="str">
            <v>Окантовка стола 820х40мм 3 отв.</v>
          </cell>
        </row>
        <row r="24">
          <cell r="G24" t="str">
            <v>Окантовка стола 820х55мм</v>
          </cell>
        </row>
        <row r="25">
          <cell r="G25" t="str">
            <v>КАРКАС стола 1350х570х20 мм 21 отв</v>
          </cell>
        </row>
        <row r="26">
          <cell r="G26" t="str">
            <v>КАРКАС стола 1350х470х20 мм 21 отв</v>
          </cell>
        </row>
        <row r="27">
          <cell r="G27" t="str">
            <v>КАРКАС стола 1350х620х20 мм 21 отв</v>
          </cell>
        </row>
        <row r="28">
          <cell r="G28" t="str">
            <v>КАРКАС стола 1350х820х20 мм 21 отв</v>
          </cell>
        </row>
        <row r="29">
          <cell r="G29" t="str">
            <v>КАРКАС стола 1350х1350х20 мм 21 отв</v>
          </cell>
        </row>
        <row r="30">
          <cell r="G30" t="str">
            <v>КАРКАС стола 820х820х20 мм 24 отв</v>
          </cell>
        </row>
        <row r="31">
          <cell r="G31" t="str">
            <v>КАРКАС стола 950х950х20 мм 28 отв</v>
          </cell>
        </row>
        <row r="32">
          <cell r="G32" t="str">
            <v>КАРКАС стола 1060х1060х20 мм 32 отв</v>
          </cell>
        </row>
        <row r="33">
          <cell r="G33" t="str">
            <v>КАРКАС стола 1060х470х20 мм 18 отв</v>
          </cell>
        </row>
        <row r="34">
          <cell r="G34" t="str">
            <v>КАРКАС стола 1060х570х20 мм 18 отв</v>
          </cell>
        </row>
        <row r="35">
          <cell r="G35" t="str">
            <v>КАРКАС стола 1060х620х20 мм 18 отв</v>
          </cell>
        </row>
        <row r="36">
          <cell r="G36" t="str">
            <v>КАРКАС скам. 920х190х20 мм 8 отв</v>
          </cell>
        </row>
        <row r="37">
          <cell r="G37" t="str">
            <v>КАРКАС скам. 1060х190х20 мм 8 отв</v>
          </cell>
        </row>
        <row r="38">
          <cell r="G38" t="str">
            <v>КАРКАС скам. 1350х190х20 мм 10 отв</v>
          </cell>
        </row>
        <row r="39">
          <cell r="G39" t="str">
            <v>КАРКАС стола 1620х190х20 мм 12 отв</v>
          </cell>
        </row>
        <row r="40">
          <cell r="G40" t="str">
            <v>КАРКАС стола 1250х620х20 мм 18 отв</v>
          </cell>
        </row>
        <row r="41">
          <cell r="G41" t="str">
            <v>КАРКАС стола 1620х620х20 мм 24 отв</v>
          </cell>
        </row>
        <row r="42">
          <cell r="G42" t="str">
            <v>КАРКАС стола 1620х820х20 мм 24 отв</v>
          </cell>
        </row>
        <row r="43">
          <cell r="G43" t="str">
            <v>КАРКАС стола 1620х1060х20 мм 24 отв</v>
          </cell>
        </row>
        <row r="44">
          <cell r="G44" t="str">
            <v>КАРКАС стола 1060х190х20 мм 16 отв</v>
          </cell>
        </row>
        <row r="45">
          <cell r="G45" t="str">
            <v>КАРКАС стола 1200х1200х20 мм 32 отв</v>
          </cell>
        </row>
        <row r="46">
          <cell r="G46" t="str">
            <v>КАРКАС стола 1800х470х20 мм 16 отв</v>
          </cell>
        </row>
        <row r="47">
          <cell r="G47" t="str">
            <v>КАРКАС стола 2000х620х20 мм 32 отв</v>
          </cell>
        </row>
      </sheetData>
      <sheetData sheetId="2">
        <row r="11">
          <cell r="B11" t="str">
            <v>Круг 600</v>
          </cell>
        </row>
        <row r="12">
          <cell r="B12" t="str">
            <v>Круг 700</v>
          </cell>
        </row>
        <row r="13">
          <cell r="B13" t="str">
            <v>Круг 800</v>
          </cell>
        </row>
        <row r="14">
          <cell r="B14" t="str">
            <v>Круг 900</v>
          </cell>
        </row>
        <row r="15">
          <cell r="B15" t="str">
            <v>Круг 1000</v>
          </cell>
        </row>
        <row r="16">
          <cell r="B16" t="str">
            <v>Круг 1100</v>
          </cell>
        </row>
        <row r="17">
          <cell r="B17" t="str">
            <v>Круг 1200</v>
          </cell>
        </row>
        <row r="18">
          <cell r="B18" t="str">
            <v>Круг 1300</v>
          </cell>
        </row>
        <row r="19">
          <cell r="B19" t="str">
            <v>Круг 1400</v>
          </cell>
        </row>
        <row r="20">
          <cell r="B20" t="str">
            <v>Круг 1500</v>
          </cell>
        </row>
        <row r="21">
          <cell r="B21" t="str">
            <v>Круг 1600</v>
          </cell>
        </row>
        <row r="22">
          <cell r="B22" t="str">
            <v>Круг 1700</v>
          </cell>
        </row>
        <row r="23">
          <cell r="B23" t="str">
            <v>Круг 1800</v>
          </cell>
        </row>
        <row r="24">
          <cell r="B24" t="str">
            <v>Круг 2000</v>
          </cell>
        </row>
        <row r="27">
          <cell r="B27" t="str">
            <v>Полукруг 1200</v>
          </cell>
        </row>
        <row r="28">
          <cell r="B28" t="str">
            <v>Полукруг 1400</v>
          </cell>
        </row>
        <row r="29">
          <cell r="B29" t="str">
            <v>Полукруг 1500</v>
          </cell>
        </row>
        <row r="30">
          <cell r="B30" t="str">
            <v>Полукруг 1600</v>
          </cell>
        </row>
        <row r="31">
          <cell r="B31" t="str">
            <v>Полукруг 1700</v>
          </cell>
        </row>
        <row r="32">
          <cell r="B32" t="str">
            <v>Полукруг 1800</v>
          </cell>
        </row>
        <row r="33">
          <cell r="B33" t="str">
            <v>Полукруг 2400</v>
          </cell>
        </row>
        <row r="35">
          <cell r="B35" t="str">
            <v>Овал 900 600</v>
          </cell>
        </row>
        <row r="36">
          <cell r="B36" t="str">
            <v>Овал 1100 600</v>
          </cell>
        </row>
        <row r="37">
          <cell r="B37" t="str">
            <v>Овал 1200 600</v>
          </cell>
        </row>
        <row r="38">
          <cell r="B38" t="str">
            <v>Овал 1200 700</v>
          </cell>
        </row>
        <row r="39">
          <cell r="B39" t="str">
            <v>Овал 1200 800</v>
          </cell>
        </row>
        <row r="40">
          <cell r="B40" t="str">
            <v>Овал 1300 600</v>
          </cell>
        </row>
        <row r="41">
          <cell r="B41" t="str">
            <v>Овал 1300 800</v>
          </cell>
        </row>
        <row r="42">
          <cell r="B42" t="str">
            <v>Овал 1500 600</v>
          </cell>
        </row>
        <row r="43">
          <cell r="B43" t="str">
            <v>Овал 1500 700</v>
          </cell>
        </row>
        <row r="44">
          <cell r="B44" t="str">
            <v>Овал 1500 900</v>
          </cell>
        </row>
        <row r="45">
          <cell r="B45" t="str">
            <v>Овал 1800 700</v>
          </cell>
        </row>
        <row r="46">
          <cell r="B46" t="str">
            <v>Овал 1800 800</v>
          </cell>
        </row>
        <row r="47">
          <cell r="B47" t="str">
            <v>Овал 1800 900</v>
          </cell>
        </row>
        <row r="48">
          <cell r="B48" t="str">
            <v>Овал 2000 900</v>
          </cell>
        </row>
        <row r="49">
          <cell r="B49" t="str">
            <v>Овал 2400 900</v>
          </cell>
        </row>
        <row r="51">
          <cell r="B51" t="str">
            <v xml:space="preserve">Четверть круга 1200 </v>
          </cell>
        </row>
        <row r="52">
          <cell r="B52" t="str">
            <v xml:space="preserve">Четверть круга 1400 </v>
          </cell>
        </row>
        <row r="53">
          <cell r="B53" t="str">
            <v xml:space="preserve">Четверть круга 1500 </v>
          </cell>
        </row>
        <row r="54">
          <cell r="B54" t="str">
            <v xml:space="preserve">Четверть круга 1700 </v>
          </cell>
        </row>
        <row r="55">
          <cell r="B55" t="str">
            <v xml:space="preserve">Четверть круга 1800 </v>
          </cell>
        </row>
        <row r="56">
          <cell r="B56" t="str">
            <v xml:space="preserve">Четверть круга 2000 </v>
          </cell>
        </row>
        <row r="57">
          <cell r="B57" t="str">
            <v xml:space="preserve">Четверть круга 2400 </v>
          </cell>
        </row>
        <row r="58">
          <cell r="B58" t="str">
            <v xml:space="preserve">Четверть круга 3600 </v>
          </cell>
        </row>
        <row r="60">
          <cell r="B60" t="str">
            <v>Полуовал 1200 900</v>
          </cell>
        </row>
        <row r="61">
          <cell r="B61" t="str">
            <v>Полуовал 1500 900</v>
          </cell>
        </row>
        <row r="62">
          <cell r="B62" t="str">
            <v>Полуовал 1800 900</v>
          </cell>
        </row>
        <row r="63">
          <cell r="B63" t="str">
            <v>Полуовал 2000 900</v>
          </cell>
        </row>
        <row r="64">
          <cell r="B64" t="str">
            <v>Полуовал 2200 700</v>
          </cell>
        </row>
        <row r="66">
          <cell r="B66" t="str">
            <v>Серпантин 2400 800</v>
          </cell>
        </row>
        <row r="67">
          <cell r="B67" t="str">
            <v>Серпантин 2500 1000</v>
          </cell>
        </row>
        <row r="68">
          <cell r="B68" t="str">
            <v>Серпантин 3600 1800</v>
          </cell>
        </row>
        <row r="70">
          <cell r="B70" t="str">
            <v>Прямоуг 500 400</v>
          </cell>
        </row>
        <row r="71">
          <cell r="B71" t="str">
            <v>Прямоуг 500 500</v>
          </cell>
        </row>
        <row r="72">
          <cell r="B72" t="str">
            <v>Прямоуг 700 500</v>
          </cell>
        </row>
        <row r="73">
          <cell r="B73" t="str">
            <v>Прямоуг 800 600</v>
          </cell>
        </row>
        <row r="74">
          <cell r="B74" t="str">
            <v>Прямоуг 600 500</v>
          </cell>
        </row>
        <row r="75">
          <cell r="B75" t="str">
            <v>Прямоуг 600 600</v>
          </cell>
        </row>
        <row r="76">
          <cell r="B76" t="str">
            <v>Прямоуг 700 700</v>
          </cell>
        </row>
        <row r="77">
          <cell r="B77" t="str">
            <v>Прямоуг 800 800</v>
          </cell>
        </row>
        <row r="78">
          <cell r="B78" t="str">
            <v>Прямоуг 900 900</v>
          </cell>
        </row>
        <row r="79">
          <cell r="B79" t="str">
            <v>Прямоуг 900 700</v>
          </cell>
        </row>
        <row r="80">
          <cell r="B80" t="str">
            <v>Прямоуг 900 500</v>
          </cell>
        </row>
        <row r="81">
          <cell r="B81" t="str">
            <v>Прямоуг 900 600</v>
          </cell>
        </row>
        <row r="82">
          <cell r="B82" t="str">
            <v>Прямоуг 1000 400</v>
          </cell>
        </row>
        <row r="83">
          <cell r="B83" t="str">
            <v>Прямоуг 1100 700</v>
          </cell>
        </row>
        <row r="84">
          <cell r="B84" t="str">
            <v>Прямоуг 1200 400</v>
          </cell>
        </row>
        <row r="85">
          <cell r="B85" t="str">
            <v>Прямоуг 1200 500</v>
          </cell>
        </row>
        <row r="86">
          <cell r="B86" t="str">
            <v>Прямоуг 1200 600</v>
          </cell>
        </row>
        <row r="87">
          <cell r="B87" t="str">
            <v>Прямоуг 1200 700</v>
          </cell>
        </row>
        <row r="88">
          <cell r="B88" t="str">
            <v>Прямоуг 1200 750</v>
          </cell>
        </row>
        <row r="89">
          <cell r="B89" t="str">
            <v>Прямоуг 1200 800</v>
          </cell>
        </row>
        <row r="90">
          <cell r="B90" t="str">
            <v>Прямоуг 1200 900</v>
          </cell>
        </row>
        <row r="91">
          <cell r="B91" t="str">
            <v>Прямоуг 1300 700</v>
          </cell>
        </row>
        <row r="92">
          <cell r="B92" t="str">
            <v>Прямоуг 1300 800</v>
          </cell>
        </row>
        <row r="93">
          <cell r="B93" t="str">
            <v>Прямоуг 1300 600</v>
          </cell>
        </row>
        <row r="94">
          <cell r="B94" t="str">
            <v>Прямоуг 1400 800</v>
          </cell>
        </row>
        <row r="95">
          <cell r="B95" t="str">
            <v>Прямоуг 1400 600</v>
          </cell>
        </row>
        <row r="96">
          <cell r="B96" t="str">
            <v>Прямоуг 1500 450</v>
          </cell>
        </row>
        <row r="97">
          <cell r="B97" t="str">
            <v>Прямоуг 1500 500</v>
          </cell>
        </row>
        <row r="98">
          <cell r="B98" t="str">
            <v>Прямоуг 1500 600</v>
          </cell>
        </row>
        <row r="99">
          <cell r="B99" t="str">
            <v>Прямоуг 1500 700</v>
          </cell>
        </row>
        <row r="100">
          <cell r="B100" t="str">
            <v>Прямоуг 1500 750</v>
          </cell>
        </row>
        <row r="101">
          <cell r="B101" t="str">
            <v>Прямоуг 1500 800</v>
          </cell>
        </row>
        <row r="102">
          <cell r="B102" t="str">
            <v>Прямоуг 1500 900</v>
          </cell>
        </row>
        <row r="103">
          <cell r="B103" t="str">
            <v>Прямоуг 1500 1000</v>
          </cell>
        </row>
        <row r="104">
          <cell r="B104" t="str">
            <v>Прямоуг 1500 1500</v>
          </cell>
        </row>
        <row r="105">
          <cell r="B105" t="str">
            <v>Прямоуг 1600 800</v>
          </cell>
        </row>
        <row r="106">
          <cell r="B106" t="str">
            <v>Прямоуг 1600 900</v>
          </cell>
        </row>
        <row r="107">
          <cell r="B107" t="str">
            <v>Прямоуг 1700 850</v>
          </cell>
        </row>
        <row r="108">
          <cell r="B108" t="str">
            <v>Прямоуг 1700 800</v>
          </cell>
        </row>
        <row r="109">
          <cell r="B109" t="str">
            <v>Прямоуг 1700 1000</v>
          </cell>
        </row>
        <row r="110">
          <cell r="B110" t="str">
            <v>Прямоуг 1800 500</v>
          </cell>
        </row>
        <row r="111">
          <cell r="B111" t="str">
            <v>Прямоуг 1800 600</v>
          </cell>
        </row>
        <row r="112">
          <cell r="B112" t="str">
            <v>Прямоуг 1800 700</v>
          </cell>
        </row>
        <row r="113">
          <cell r="B113" t="str">
            <v>Прямоуг 1800 800</v>
          </cell>
        </row>
        <row r="114">
          <cell r="B114" t="str">
            <v>Прямоуг 1800 850</v>
          </cell>
        </row>
        <row r="115">
          <cell r="B115" t="str">
            <v>Прямоуг 1800 900</v>
          </cell>
        </row>
        <row r="116">
          <cell r="B116" t="str">
            <v>Прямоуг 1800 1200</v>
          </cell>
        </row>
        <row r="117">
          <cell r="B117" t="str">
            <v>Прямоуг 2000 700</v>
          </cell>
        </row>
        <row r="118">
          <cell r="B118" t="str">
            <v>Прямоуг 2000 1000</v>
          </cell>
        </row>
        <row r="119">
          <cell r="B119" t="str">
            <v>Прямоуг 2000 1200</v>
          </cell>
        </row>
        <row r="120">
          <cell r="B120" t="str">
            <v>Прямоуг 2200 800</v>
          </cell>
        </row>
        <row r="121">
          <cell r="B121" t="str">
            <v>Прямоуг 2400 1000</v>
          </cell>
        </row>
        <row r="122">
          <cell r="B122" t="str">
            <v>Прямоуг 2400 1200</v>
          </cell>
        </row>
        <row r="123">
          <cell r="B123" t="str">
            <v>Прямоуг 2400 900</v>
          </cell>
        </row>
        <row r="124">
          <cell r="B124" t="str">
            <v>Прямоуг 2000 900</v>
          </cell>
        </row>
        <row r="126">
          <cell r="B126" t="str">
            <v>Прямоуг МС 600 500</v>
          </cell>
        </row>
        <row r="127">
          <cell r="B127" t="str">
            <v>Прямоуг МС 700 500</v>
          </cell>
        </row>
        <row r="128">
          <cell r="B128" t="str">
            <v>Прямоуг МС 900 600</v>
          </cell>
        </row>
        <row r="129">
          <cell r="B129" t="str">
            <v>Прямоуг МС 1200 600</v>
          </cell>
        </row>
        <row r="130">
          <cell r="B130" t="str">
            <v>Скам МС 1200 300</v>
          </cell>
        </row>
        <row r="131">
          <cell r="B131" t="str">
            <v>Скам МС 1500 300</v>
          </cell>
        </row>
        <row r="132">
          <cell r="B132" t="str">
            <v>Скам МС 1800 300</v>
          </cell>
        </row>
        <row r="133">
          <cell r="B133" t="str">
            <v>Прямоуг МС 2400 300</v>
          </cell>
        </row>
        <row r="134">
          <cell r="B134" t="str">
            <v>Прямоуг МС 1500 600</v>
          </cell>
        </row>
        <row r="135">
          <cell r="B135" t="str">
            <v>Прямоуг МС 1500 800</v>
          </cell>
        </row>
        <row r="136">
          <cell r="B136" t="str">
            <v>Прямоуг МС 1600 800</v>
          </cell>
        </row>
        <row r="137">
          <cell r="B137" t="str">
            <v>Прямоуг МС 1800 800</v>
          </cell>
        </row>
        <row r="138">
          <cell r="B138" t="str">
            <v>Прямоуг МС 1800 1200</v>
          </cell>
        </row>
        <row r="139">
          <cell r="B139" t="str">
            <v>Прямоуг МС 1900 800</v>
          </cell>
        </row>
        <row r="140">
          <cell r="B140" t="str">
            <v>Прямоуг МС 2000 800</v>
          </cell>
        </row>
        <row r="141">
          <cell r="B141" t="str">
            <v>Прямоуг МС 2400 600</v>
          </cell>
        </row>
        <row r="142">
          <cell r="B142" t="str">
            <v>Прямоуг МС 2400 800</v>
          </cell>
        </row>
        <row r="145">
          <cell r="B145" t="str">
            <v>Стул 001 РС</v>
          </cell>
        </row>
        <row r="146">
          <cell r="B146" t="str">
            <v>Скам из ДПК 1200 300</v>
          </cell>
        </row>
        <row r="147">
          <cell r="B147" t="str">
            <v>Скам из ДПК 1500 300</v>
          </cell>
        </row>
        <row r="148">
          <cell r="B148" t="str">
            <v>Скам из ДПК 1800 300</v>
          </cell>
        </row>
        <row r="149">
          <cell r="B149" t="str">
            <v>Прямоуг ДПК 750 750</v>
          </cell>
        </row>
        <row r="150">
          <cell r="B150" t="str">
            <v>Квадрат ДПК 800 800</v>
          </cell>
        </row>
        <row r="151">
          <cell r="B151" t="str">
            <v>Прямоуг ДПК 1200 600</v>
          </cell>
        </row>
        <row r="152">
          <cell r="B152" t="str">
            <v>Прямоуг ДПК 1500 800</v>
          </cell>
        </row>
        <row r="153">
          <cell r="B153" t="str">
            <v>Прямоуг ДПК 1800 750</v>
          </cell>
        </row>
        <row r="154">
          <cell r="B154" t="str">
            <v>Прямоуг ДПК 1800 900</v>
          </cell>
        </row>
        <row r="156">
          <cell r="B156" t="str">
            <v>Прямоуг ФЛ АЛ 1800 750</v>
          </cell>
        </row>
        <row r="157">
          <cell r="B157" t="str">
            <v>Прямоуг ФЛ 600 500</v>
          </cell>
        </row>
        <row r="158">
          <cell r="B158" t="str">
            <v>Прямоуг ФЛ 700 500</v>
          </cell>
        </row>
        <row r="159">
          <cell r="B159" t="str">
            <v>Прямоуг ФЛ 700 700</v>
          </cell>
        </row>
        <row r="160">
          <cell r="B160" t="str">
            <v>Прямоуг ФЛ 800 800</v>
          </cell>
        </row>
        <row r="161">
          <cell r="B161" t="str">
            <v>Прямоуг ФЛ 750 750</v>
          </cell>
        </row>
        <row r="162">
          <cell r="B162" t="str">
            <v>Прямоуг ФЛ 800 500</v>
          </cell>
        </row>
        <row r="163">
          <cell r="B163" t="str">
            <v>Прямоуг ФЛ 900 900</v>
          </cell>
        </row>
        <row r="164">
          <cell r="B164" t="str">
            <v xml:space="preserve">Круг ФЛ 700 </v>
          </cell>
        </row>
        <row r="165">
          <cell r="B165" t="str">
            <v xml:space="preserve">Круг ФЛ 800 </v>
          </cell>
        </row>
        <row r="166">
          <cell r="B166" t="str">
            <v xml:space="preserve">Круг ФЛ 900 </v>
          </cell>
        </row>
        <row r="167">
          <cell r="B167" t="str">
            <v xml:space="preserve">Круг ФЛ 1200 </v>
          </cell>
        </row>
        <row r="168">
          <cell r="B168" t="str">
            <v xml:space="preserve">Круг ФЛ 1500 </v>
          </cell>
        </row>
        <row r="169">
          <cell r="B169" t="str">
            <v xml:space="preserve">Круг ФЛ 1800 </v>
          </cell>
        </row>
        <row r="170">
          <cell r="B170" t="str">
            <v>Прямоуг ФЛ 900 600</v>
          </cell>
        </row>
        <row r="171">
          <cell r="B171" t="str">
            <v>Прямоуг ФЛ 1000 500</v>
          </cell>
        </row>
        <row r="172">
          <cell r="B172" t="str">
            <v>Прямоуг ФЛ 1100 700</v>
          </cell>
        </row>
        <row r="173">
          <cell r="B173" t="str">
            <v>Прямоуг ФЛ 1200 600</v>
          </cell>
        </row>
        <row r="174">
          <cell r="B174" t="str">
            <v>Прямоуг ФЛ 1200 800</v>
          </cell>
        </row>
        <row r="175">
          <cell r="B175" t="str">
            <v>Прямоуг ФЛ 1500 750</v>
          </cell>
        </row>
        <row r="176">
          <cell r="B176" t="str">
            <v>Прямоуг ФЛ 1500 800</v>
          </cell>
        </row>
        <row r="177">
          <cell r="B177" t="str">
            <v>Прямоуг ФЛ 1500 900</v>
          </cell>
        </row>
        <row r="178">
          <cell r="B178" t="str">
            <v>Прямоуг ФЛ 1700 800</v>
          </cell>
        </row>
        <row r="179">
          <cell r="B179" t="str">
            <v>Прямоуг ФЛ 1800 750</v>
          </cell>
        </row>
        <row r="180">
          <cell r="B180" t="str">
            <v>Прямоуг ФЛ 1800 800</v>
          </cell>
        </row>
        <row r="181">
          <cell r="B181" t="str">
            <v>Прямоуг ФЛ 1200 1200</v>
          </cell>
        </row>
        <row r="182">
          <cell r="B182" t="str">
            <v>Прямоуг ФЛ 1400 1100</v>
          </cell>
        </row>
        <row r="183">
          <cell r="B183" t="str">
            <v>Прямоуг ФЛ 1800 900</v>
          </cell>
        </row>
        <row r="184">
          <cell r="B184" t="str">
            <v>Прямоуг ФЛ 1900 800</v>
          </cell>
        </row>
        <row r="185">
          <cell r="B185" t="str">
            <v>Прямоуг ФЛ 2400 900</v>
          </cell>
        </row>
        <row r="186">
          <cell r="B186" t="str">
            <v xml:space="preserve">Полукруг ФЛ 1400 </v>
          </cell>
        </row>
        <row r="187">
          <cell r="B187" t="str">
            <v>Скамейка ФЛ 1200 300</v>
          </cell>
        </row>
        <row r="188">
          <cell r="B188" t="str">
            <v>Скамейка ФЛ 1500 300</v>
          </cell>
        </row>
        <row r="189">
          <cell r="B189" t="str">
            <v>Скамейка ФЛ 1800 300</v>
          </cell>
        </row>
        <row r="190">
          <cell r="B190" t="str">
            <v>Скамейка ФЛ 2400 300</v>
          </cell>
        </row>
        <row r="192">
          <cell r="B192" t="str">
            <v>Прямоуг Винил Алюм Лип 1200 600</v>
          </cell>
        </row>
        <row r="193">
          <cell r="B193" t="str">
            <v>Прямоуг Винил Алюм Лип 1200 800</v>
          </cell>
        </row>
        <row r="194">
          <cell r="B194" t="str">
            <v>Прямоуг Винил Алюм Лип 1200 900</v>
          </cell>
        </row>
        <row r="195">
          <cell r="B195" t="str">
            <v>Прямоуг Винил Алюм Лип 2000 600</v>
          </cell>
        </row>
        <row r="196">
          <cell r="B196" t="str">
            <v>Прямоуг ФВ Винил Алюм Лип 1500 750</v>
          </cell>
        </row>
        <row r="197">
          <cell r="B197" t="str">
            <v>Круг ФВ Винил Алюм Лип 1800</v>
          </cell>
        </row>
        <row r="198">
          <cell r="B198" t="str">
            <v>Круг Винил Алюм Лип 1800</v>
          </cell>
        </row>
        <row r="199">
          <cell r="B199" t="str">
            <v>Круг Винил Алюм Лип 1500</v>
          </cell>
        </row>
        <row r="200">
          <cell r="B200" t="str">
            <v>Прямоуг Винил Алюм Лип 1800 750</v>
          </cell>
        </row>
        <row r="201">
          <cell r="B201" t="str">
            <v>Прямоуг Винил Алюм Лип 1800 800</v>
          </cell>
        </row>
        <row r="202">
          <cell r="B202" t="str">
            <v>Прямоуг Винил Алюм Лип 1800 900</v>
          </cell>
        </row>
        <row r="204">
          <cell r="B204" t="str">
            <v>Прямоуг Винил Лип 900 600</v>
          </cell>
        </row>
        <row r="205">
          <cell r="B205" t="str">
            <v>Прямоуг Винил Лип 900 900</v>
          </cell>
        </row>
        <row r="206">
          <cell r="B206" t="str">
            <v>Прямоуг Винил Лип 1200 600</v>
          </cell>
        </row>
        <row r="207">
          <cell r="B207" t="str">
            <v>Прямоуг Винил Лип 1200 800</v>
          </cell>
        </row>
        <row r="208">
          <cell r="B208" t="str">
            <v>Прямоуг Винил Лип 1200 900</v>
          </cell>
        </row>
        <row r="209">
          <cell r="B209" t="str">
            <v>Прямоуг Винил Лип 1500 700</v>
          </cell>
        </row>
        <row r="210">
          <cell r="B210" t="str">
            <v>Прямоуг Винил Лип 1500 900</v>
          </cell>
        </row>
        <row r="211">
          <cell r="B211" t="str">
            <v>Прямоуг Винил ФЛ Лип 1500 900</v>
          </cell>
        </row>
        <row r="212">
          <cell r="B212" t="str">
            <v>Прямоуг Винил Лип 1600 900</v>
          </cell>
        </row>
        <row r="213">
          <cell r="B213" t="str">
            <v>Прямоуг Винил Лип 1800 500</v>
          </cell>
        </row>
        <row r="214">
          <cell r="B214" t="str">
            <v>Прямоуг Винил Лип 1800 750</v>
          </cell>
        </row>
        <row r="215">
          <cell r="B215" t="str">
            <v>Прямоуг Винил ФЛ Лип 1800 900</v>
          </cell>
        </row>
        <row r="216">
          <cell r="B216" t="str">
            <v>Прямоуг Винил Лип 2000 600</v>
          </cell>
        </row>
        <row r="217">
          <cell r="B217" t="str">
            <v>Прямоуг Винил Лип 2000 900</v>
          </cell>
        </row>
        <row r="218">
          <cell r="B218" t="str">
            <v>Прямоуг Винил Лип 2400 900</v>
          </cell>
        </row>
        <row r="219">
          <cell r="B219" t="str">
            <v xml:space="preserve">Круг Винил Лип 700 </v>
          </cell>
        </row>
        <row r="220">
          <cell r="B220" t="str">
            <v xml:space="preserve">Круг Винил Лип 800 </v>
          </cell>
        </row>
        <row r="221">
          <cell r="B221" t="str">
            <v xml:space="preserve">Круг Винил ФЛ Лип 800 </v>
          </cell>
        </row>
        <row r="222">
          <cell r="B222" t="str">
            <v xml:space="preserve">Прямоуг Винил Лип 1200 </v>
          </cell>
        </row>
        <row r="223">
          <cell r="B223" t="str">
            <v xml:space="preserve">Прямоуг Винил Лип 1500 </v>
          </cell>
        </row>
        <row r="224">
          <cell r="B224" t="str">
            <v xml:space="preserve">Прямоуг Винил ФЛ Лип 1500 </v>
          </cell>
        </row>
        <row r="225">
          <cell r="B225" t="str">
            <v xml:space="preserve">Прямоуг Винил Лип 1800 </v>
          </cell>
        </row>
        <row r="226">
          <cell r="B226" t="str">
            <v xml:space="preserve">Прямоуг Винил ФЛ Лип 1800 </v>
          </cell>
        </row>
        <row r="228">
          <cell r="B228" t="str">
            <v>Стул 001 ФВ</v>
          </cell>
        </row>
        <row r="229">
          <cell r="B229" t="str">
            <v>Стул 001 МС</v>
          </cell>
        </row>
        <row r="230">
          <cell r="B230" t="str">
            <v>Стул 001 ФЛ</v>
          </cell>
        </row>
        <row r="231">
          <cell r="B231" t="str">
            <v>Стул 001 ВИ</v>
          </cell>
        </row>
        <row r="232">
          <cell r="B232" t="str">
            <v>Стул 010 ВИ</v>
          </cell>
        </row>
        <row r="233">
          <cell r="B233" t="str">
            <v>Стул 005 Пюпитр</v>
          </cell>
        </row>
        <row r="234">
          <cell r="B234" t="str">
            <v>Стул 014/050</v>
          </cell>
        </row>
        <row r="235">
          <cell r="B235" t="str">
            <v>Стул 052 ВИ</v>
          </cell>
        </row>
        <row r="237">
          <cell r="B237" t="str">
            <v>Скам 1000 300</v>
          </cell>
        </row>
        <row r="238">
          <cell r="B238" t="str">
            <v>Скам 1200 300</v>
          </cell>
        </row>
        <row r="239">
          <cell r="B239" t="str">
            <v>Скам 1500 300</v>
          </cell>
        </row>
        <row r="240">
          <cell r="B240" t="str">
            <v>Скам 1800 300</v>
          </cell>
        </row>
        <row r="241">
          <cell r="B241" t="str">
            <v>Скам 2000 300</v>
          </cell>
        </row>
        <row r="242">
          <cell r="B242" t="str">
            <v>Скам 2200 300</v>
          </cell>
        </row>
        <row r="243">
          <cell r="B243" t="str">
            <v>Скам 2400 300</v>
          </cell>
        </row>
        <row r="245">
          <cell r="B245" t="str">
            <v>Скам ВИ 1200 300</v>
          </cell>
        </row>
        <row r="246">
          <cell r="B246" t="str">
            <v>Скам ВИ 1500 300</v>
          </cell>
        </row>
        <row r="248">
          <cell r="B248" t="str">
            <v>ДМ Китеж, ТН 001</v>
          </cell>
        </row>
        <row r="249">
          <cell r="B249" t="str">
            <v>ДМ 027,028,032,022</v>
          </cell>
        </row>
        <row r="250">
          <cell r="B250" t="str">
            <v>СС 003</v>
          </cell>
        </row>
        <row r="251">
          <cell r="B251" t="str">
            <v>ВИ Китеж, ТН 001</v>
          </cell>
        </row>
        <row r="252">
          <cell r="B252" t="str">
            <v>ВИ 027,028,032,022</v>
          </cell>
        </row>
      </sheetData>
      <sheetData sheetId="3">
        <row r="7">
          <cell r="G7" t="str">
            <v>Саморез 4.2х13 мм</v>
          </cell>
        </row>
        <row r="8">
          <cell r="G8" t="str">
            <v>Саморез 4.2х19 мм</v>
          </cell>
        </row>
        <row r="9">
          <cell r="G9" t="str">
            <v>Заклепка вытяжная 4.8х35</v>
          </cell>
        </row>
        <row r="10">
          <cell r="G10" t="str">
            <v>Заклепка вытяжная 4.8х14</v>
          </cell>
        </row>
        <row r="11">
          <cell r="G11" t="str">
            <v>Заглушка внутр. 25х25мм</v>
          </cell>
        </row>
        <row r="12">
          <cell r="G12" t="str">
            <v>Заглушка внутр. 30х30мм</v>
          </cell>
        </row>
        <row r="13">
          <cell r="G13" t="str">
            <v>Заглушка внешн 18 мм</v>
          </cell>
        </row>
        <row r="14">
          <cell r="G14" t="str">
            <v>Заглушка внешн 20 мм</v>
          </cell>
        </row>
        <row r="15">
          <cell r="G15" t="str">
            <v>Заглушка внутр. 20х20 мм</v>
          </cell>
        </row>
        <row r="16">
          <cell r="G16" t="str">
            <v>Заглушка внешн 25 мм</v>
          </cell>
        </row>
        <row r="17">
          <cell r="G17" t="str">
            <v>Заглушка внутр. 51 мм</v>
          </cell>
        </row>
        <row r="18">
          <cell r="G18" t="str">
            <v>Заглушка внутр. 51 мм с внутренней резьбой</v>
          </cell>
        </row>
        <row r="19">
          <cell r="G19" t="str">
            <v>Заглушка с резьбой 30х30 мм + опора</v>
          </cell>
        </row>
        <row r="20">
          <cell r="G20" t="str">
            <v>Латодержатель ЛН8-53-28ЧК</v>
          </cell>
        </row>
        <row r="21">
          <cell r="G21" t="str">
            <v>Уголок 40 мм</v>
          </cell>
        </row>
        <row r="22">
          <cell r="G22" t="str">
            <v>Уголок 55 мм</v>
          </cell>
        </row>
        <row r="23">
          <cell r="G23" t="str">
            <v>Прижим 18 мм</v>
          </cell>
        </row>
        <row r="24">
          <cell r="G24" t="str">
            <v>Прижим 20 мм</v>
          </cell>
        </row>
        <row r="25">
          <cell r="G25" t="str">
            <v>Прижим 25 мм</v>
          </cell>
        </row>
        <row r="26">
          <cell r="G26" t="str">
            <v>Ламель 53*8*550</v>
          </cell>
        </row>
        <row r="27">
          <cell r="G27" t="str">
            <v>Ламель 53*8*650</v>
          </cell>
        </row>
        <row r="28">
          <cell r="G28" t="str">
            <v>Ламель 53*8*750</v>
          </cell>
        </row>
        <row r="29">
          <cell r="G29" t="str">
            <v>Ламель 53*8*850</v>
          </cell>
        </row>
        <row r="30">
          <cell r="G30" t="str">
            <v>Болт мебельный М6х50</v>
          </cell>
        </row>
        <row r="31">
          <cell r="G31" t="str">
            <v>Гайка мебельная М6</v>
          </cell>
        </row>
        <row r="32">
          <cell r="G32" t="str">
            <v>Болт мебельный М 8х20</v>
          </cell>
        </row>
        <row r="33">
          <cell r="G33" t="str">
            <v>Болт мебельный М10х20</v>
          </cell>
        </row>
        <row r="34">
          <cell r="G34" t="str">
            <v>Гайка мебельная М10</v>
          </cell>
        </row>
        <row r="35">
          <cell r="G35" t="str">
            <v>Щит мебельный Д=600</v>
          </cell>
        </row>
        <row r="36">
          <cell r="G36" t="str">
            <v>Щит мебельный Д=700</v>
          </cell>
        </row>
        <row r="37">
          <cell r="G37" t="str">
            <v>Щит мебельный Д=800</v>
          </cell>
        </row>
        <row r="38">
          <cell r="G38" t="str">
            <v>Щит мебельный Д=900</v>
          </cell>
        </row>
        <row r="39">
          <cell r="G39" t="str">
            <v>Торцевая заглушка ДПК DECKING NATUR 135x25mm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426"/>
  <sheetViews>
    <sheetView tabSelected="1" defaultGridColor="0" colorId="8" zoomScale="75" zoomScaleNormal="75" zoomScalePageLayoutView="40" workbookViewId="0">
      <pane xSplit="9" ySplit="5" topLeftCell="J6" activePane="bottomRight" state="frozen"/>
      <selection pane="topRight" activeCell="O1" sqref="O1"/>
      <selection pane="bottomLeft" activeCell="A8" sqref="A8"/>
      <selection pane="bottomRight" activeCell="G12" sqref="G12"/>
    </sheetView>
  </sheetViews>
  <sheetFormatPr defaultRowHeight="23.25" x14ac:dyDescent="0.35"/>
  <cols>
    <col min="1" max="1" width="7.7109375" style="22" customWidth="1"/>
    <col min="2" max="2" width="48.140625" style="19" customWidth="1"/>
    <col min="3" max="3" width="63.42578125" style="20" customWidth="1"/>
    <col min="4" max="4" width="15.42578125" style="23" customWidth="1"/>
    <col min="5" max="5" width="16.28515625" style="23" customWidth="1"/>
    <col min="6" max="6" width="18" style="23" customWidth="1"/>
    <col min="7" max="7" width="21.7109375" style="30" customWidth="1"/>
    <col min="8" max="8" width="15.5703125" style="31" customWidth="1"/>
    <col min="9" max="9" width="26.85546875" style="40" customWidth="1"/>
    <col min="10" max="16384" width="9.140625" style="1"/>
  </cols>
  <sheetData>
    <row r="1" spans="1:9" ht="156.75" customHeight="1" thickBot="1" x14ac:dyDescent="0.4">
      <c r="C1" s="23" t="s">
        <v>198</v>
      </c>
      <c r="D1" s="138" t="s">
        <v>197</v>
      </c>
      <c r="E1" s="139"/>
      <c r="F1" s="139"/>
      <c r="G1" s="139"/>
      <c r="H1" s="139"/>
      <c r="I1" s="140"/>
    </row>
    <row r="2" spans="1:9" ht="15" customHeight="1" x14ac:dyDescent="0.2">
      <c r="A2" s="113" t="s">
        <v>0</v>
      </c>
      <c r="B2" s="116" t="s">
        <v>1</v>
      </c>
      <c r="C2" s="116" t="s">
        <v>2</v>
      </c>
      <c r="D2" s="121" t="s">
        <v>3</v>
      </c>
      <c r="E2" s="122"/>
      <c r="F2" s="123"/>
      <c r="G2" s="108" t="s">
        <v>4</v>
      </c>
      <c r="H2" s="145" t="s">
        <v>5</v>
      </c>
      <c r="I2" s="106" t="s">
        <v>167</v>
      </c>
    </row>
    <row r="3" spans="1:9" ht="28.5" customHeight="1" x14ac:dyDescent="0.2">
      <c r="A3" s="114"/>
      <c r="B3" s="117"/>
      <c r="C3" s="119"/>
      <c r="D3" s="124"/>
      <c r="E3" s="125"/>
      <c r="F3" s="126"/>
      <c r="G3" s="109"/>
      <c r="H3" s="146"/>
      <c r="I3" s="107"/>
    </row>
    <row r="4" spans="1:9" ht="39" customHeight="1" x14ac:dyDescent="0.2">
      <c r="A4" s="114"/>
      <c r="B4" s="117"/>
      <c r="C4" s="119"/>
      <c r="D4" s="72" t="s">
        <v>6</v>
      </c>
      <c r="E4" s="72" t="s">
        <v>7</v>
      </c>
      <c r="F4" s="72" t="s">
        <v>8</v>
      </c>
      <c r="G4" s="109"/>
      <c r="H4" s="146"/>
      <c r="I4" s="107"/>
    </row>
    <row r="5" spans="1:9" ht="27.75" customHeight="1" thickBot="1" x14ac:dyDescent="0.25">
      <c r="A5" s="115"/>
      <c r="B5" s="118"/>
      <c r="C5" s="120"/>
      <c r="D5" s="73" t="s">
        <v>9</v>
      </c>
      <c r="E5" s="73" t="s">
        <v>9</v>
      </c>
      <c r="F5" s="73" t="s">
        <v>9</v>
      </c>
      <c r="G5" s="74" t="s">
        <v>10</v>
      </c>
      <c r="H5" s="75" t="s">
        <v>11</v>
      </c>
      <c r="I5" s="76" t="s">
        <v>168</v>
      </c>
    </row>
    <row r="6" spans="1:9" ht="45.75" customHeight="1" x14ac:dyDescent="0.2">
      <c r="A6" s="64"/>
      <c r="B6" s="103" t="s">
        <v>12</v>
      </c>
      <c r="C6" s="104"/>
      <c r="D6" s="104"/>
      <c r="E6" s="104"/>
      <c r="F6" s="104"/>
      <c r="G6" s="104"/>
      <c r="H6" s="104"/>
      <c r="I6" s="105"/>
    </row>
    <row r="7" spans="1:9" ht="37.5" customHeight="1" x14ac:dyDescent="0.2">
      <c r="A7" s="66" t="s">
        <v>13</v>
      </c>
      <c r="B7" s="67" t="s">
        <v>14</v>
      </c>
      <c r="C7" s="67"/>
      <c r="D7" s="68"/>
      <c r="E7" s="68"/>
      <c r="F7" s="68"/>
      <c r="G7" s="44"/>
      <c r="H7" s="45"/>
      <c r="I7" s="69"/>
    </row>
    <row r="8" spans="1:9" ht="23.25" customHeight="1" x14ac:dyDescent="0.2">
      <c r="A8" s="64"/>
      <c r="B8" s="129" t="s">
        <v>199</v>
      </c>
      <c r="C8" s="129"/>
      <c r="D8" s="130"/>
      <c r="E8" s="130"/>
      <c r="F8" s="130"/>
      <c r="G8" s="130"/>
      <c r="H8" s="130"/>
      <c r="I8" s="69"/>
    </row>
    <row r="9" spans="1:9" ht="23.25" customHeight="1" x14ac:dyDescent="0.2">
      <c r="A9" s="64"/>
      <c r="B9" s="129" t="s">
        <v>200</v>
      </c>
      <c r="C9" s="129"/>
      <c r="D9" s="130"/>
      <c r="E9" s="130"/>
      <c r="F9" s="130"/>
      <c r="G9" s="130"/>
      <c r="H9" s="45"/>
      <c r="I9" s="69"/>
    </row>
    <row r="10" spans="1:9" ht="20.25" customHeight="1" x14ac:dyDescent="0.2">
      <c r="A10" s="64"/>
      <c r="B10" s="70"/>
      <c r="C10" s="65"/>
      <c r="D10" s="64"/>
      <c r="E10" s="64"/>
      <c r="F10" s="64"/>
      <c r="G10" s="44"/>
      <c r="H10" s="45"/>
      <c r="I10" s="69"/>
    </row>
    <row r="11" spans="1:9" ht="53.1" customHeight="1" x14ac:dyDescent="0.2">
      <c r="A11" s="131" t="s">
        <v>170</v>
      </c>
      <c r="B11" s="132"/>
      <c r="C11" s="132"/>
      <c r="D11" s="132"/>
      <c r="E11" s="132"/>
      <c r="F11" s="132"/>
      <c r="G11" s="132"/>
      <c r="H11" s="132"/>
      <c r="I11" s="133"/>
    </row>
    <row r="12" spans="1:9" ht="53.1" customHeight="1" x14ac:dyDescent="0.2">
      <c r="A12" s="4">
        <v>1</v>
      </c>
      <c r="B12" s="5" t="s">
        <v>169</v>
      </c>
      <c r="C12" s="102"/>
      <c r="D12" s="33">
        <v>600</v>
      </c>
      <c r="E12" s="33">
        <v>500</v>
      </c>
      <c r="F12" s="33">
        <v>580</v>
      </c>
      <c r="G12" s="6">
        <v>5.98</v>
      </c>
      <c r="H12" s="36">
        <v>3.2000000000000001E-2</v>
      </c>
      <c r="I12" s="100">
        <v>1376</v>
      </c>
    </row>
    <row r="13" spans="1:9" ht="53.1" customHeight="1" x14ac:dyDescent="0.2">
      <c r="A13" s="78">
        <v>1</v>
      </c>
      <c r="B13" s="5" t="s">
        <v>15</v>
      </c>
      <c r="C13" s="128"/>
      <c r="D13" s="33">
        <v>600</v>
      </c>
      <c r="E13" s="33">
        <v>600</v>
      </c>
      <c r="F13" s="33">
        <v>750</v>
      </c>
      <c r="G13" s="6">
        <v>7.5847508000000001</v>
      </c>
      <c r="H13" s="36">
        <f>0.6*0.8*0.075</f>
        <v>3.5999999999999997E-2</v>
      </c>
      <c r="I13" s="100">
        <v>1617</v>
      </c>
    </row>
    <row r="14" spans="1:9" ht="53.1" customHeight="1" x14ac:dyDescent="0.2">
      <c r="A14" s="7">
        <v>2</v>
      </c>
      <c r="B14" s="8" t="s">
        <v>16</v>
      </c>
      <c r="C14" s="128"/>
      <c r="D14" s="21">
        <v>700</v>
      </c>
      <c r="E14" s="21">
        <v>700</v>
      </c>
      <c r="F14" s="21">
        <v>750</v>
      </c>
      <c r="G14" s="6">
        <v>9.5314619999999994</v>
      </c>
      <c r="H14" s="36">
        <f>0.7*0.9*0.075</f>
        <v>4.725E-2</v>
      </c>
      <c r="I14" s="100">
        <v>1747</v>
      </c>
    </row>
    <row r="15" spans="1:9" ht="53.1" customHeight="1" x14ac:dyDescent="0.2">
      <c r="A15" s="7">
        <v>3</v>
      </c>
      <c r="B15" s="8" t="s">
        <v>17</v>
      </c>
      <c r="C15" s="128"/>
      <c r="D15" s="21">
        <v>800</v>
      </c>
      <c r="E15" s="21">
        <v>800</v>
      </c>
      <c r="F15" s="21">
        <v>750</v>
      </c>
      <c r="G15" s="6">
        <v>12.135000000000002</v>
      </c>
      <c r="H15" s="36">
        <f>0.8*1*0.075</f>
        <v>0.06</v>
      </c>
      <c r="I15" s="100">
        <v>2097</v>
      </c>
    </row>
    <row r="16" spans="1:9" ht="53.1" customHeight="1" x14ac:dyDescent="0.2">
      <c r="A16" s="80">
        <v>4</v>
      </c>
      <c r="B16" s="8" t="s">
        <v>19</v>
      </c>
      <c r="C16" s="128"/>
      <c r="D16" s="21">
        <v>900</v>
      </c>
      <c r="E16" s="21">
        <v>600</v>
      </c>
      <c r="F16" s="21">
        <v>750</v>
      </c>
      <c r="G16" s="6">
        <v>10.86</v>
      </c>
      <c r="H16" s="36">
        <v>5.3999999999999999E-2</v>
      </c>
      <c r="I16" s="100">
        <v>2012</v>
      </c>
    </row>
    <row r="17" spans="1:9" ht="53.1" customHeight="1" x14ac:dyDescent="0.2">
      <c r="A17" s="80">
        <v>5</v>
      </c>
      <c r="B17" s="8" t="s">
        <v>18</v>
      </c>
      <c r="C17" s="128"/>
      <c r="D17" s="21">
        <v>900</v>
      </c>
      <c r="E17" s="21">
        <v>900</v>
      </c>
      <c r="F17" s="21">
        <v>750</v>
      </c>
      <c r="G17" s="6">
        <v>13.982428000000002</v>
      </c>
      <c r="H17" s="36">
        <f>0.9*1.1*0.075</f>
        <v>7.425000000000001E-2</v>
      </c>
      <c r="I17" s="100">
        <v>2246</v>
      </c>
    </row>
    <row r="18" spans="1:9" ht="53.1" customHeight="1" x14ac:dyDescent="0.2">
      <c r="A18" s="80">
        <v>6</v>
      </c>
      <c r="B18" s="8" t="s">
        <v>20</v>
      </c>
      <c r="C18" s="128"/>
      <c r="D18" s="21">
        <v>1200</v>
      </c>
      <c r="E18" s="21">
        <v>600</v>
      </c>
      <c r="F18" s="21">
        <v>750</v>
      </c>
      <c r="G18" s="6">
        <v>12.93</v>
      </c>
      <c r="H18" s="36">
        <v>7.1999999999999995E-2</v>
      </c>
      <c r="I18" s="100">
        <v>2363</v>
      </c>
    </row>
    <row r="19" spans="1:9" ht="53.1" customHeight="1" x14ac:dyDescent="0.2">
      <c r="A19" s="80">
        <v>7</v>
      </c>
      <c r="B19" s="8" t="s">
        <v>21</v>
      </c>
      <c r="C19" s="128"/>
      <c r="D19" s="21">
        <v>1200</v>
      </c>
      <c r="E19" s="21">
        <v>700</v>
      </c>
      <c r="F19" s="21">
        <v>750</v>
      </c>
      <c r="G19" s="6">
        <v>15.28</v>
      </c>
      <c r="H19" s="36">
        <v>8.1000000000000003E-2</v>
      </c>
      <c r="I19" s="100">
        <v>2460</v>
      </c>
    </row>
    <row r="20" spans="1:9" ht="53.1" customHeight="1" x14ac:dyDescent="0.2">
      <c r="A20" s="7">
        <v>8</v>
      </c>
      <c r="B20" s="8" t="s">
        <v>22</v>
      </c>
      <c r="C20" s="128"/>
      <c r="D20" s="21">
        <v>1200</v>
      </c>
      <c r="E20" s="21">
        <v>800</v>
      </c>
      <c r="F20" s="21">
        <v>750</v>
      </c>
      <c r="G20" s="6">
        <v>16.77</v>
      </c>
      <c r="H20" s="36">
        <v>0.09</v>
      </c>
      <c r="I20" s="100">
        <v>2554</v>
      </c>
    </row>
    <row r="21" spans="1:9" ht="53.1" customHeight="1" x14ac:dyDescent="0.2">
      <c r="A21" s="131" t="s">
        <v>171</v>
      </c>
      <c r="B21" s="132"/>
      <c r="C21" s="132"/>
      <c r="D21" s="132"/>
      <c r="E21" s="132"/>
      <c r="F21" s="132"/>
      <c r="G21" s="132"/>
      <c r="H21" s="132"/>
      <c r="I21" s="133"/>
    </row>
    <row r="22" spans="1:9" ht="129.94999999999999" customHeight="1" x14ac:dyDescent="0.2">
      <c r="A22" s="7">
        <v>1</v>
      </c>
      <c r="B22" s="8" t="s">
        <v>159</v>
      </c>
      <c r="C22" s="83"/>
      <c r="D22" s="34">
        <v>500</v>
      </c>
      <c r="E22" s="34">
        <v>400</v>
      </c>
      <c r="F22" s="34">
        <v>1100</v>
      </c>
      <c r="G22" s="6">
        <v>5.86</v>
      </c>
      <c r="H22" s="37">
        <v>5.2999999999999999E-2</v>
      </c>
      <c r="I22" s="100">
        <v>1625</v>
      </c>
    </row>
    <row r="23" spans="1:9" ht="129.94999999999999" customHeight="1" x14ac:dyDescent="0.2">
      <c r="A23" s="4">
        <v>2</v>
      </c>
      <c r="B23" s="5" t="s">
        <v>160</v>
      </c>
      <c r="C23" s="79"/>
      <c r="D23" s="21">
        <v>800</v>
      </c>
      <c r="E23" s="21">
        <v>800</v>
      </c>
      <c r="F23" s="21">
        <v>1100</v>
      </c>
      <c r="G23" s="6">
        <v>12.33</v>
      </c>
      <c r="H23" s="36">
        <v>8.4000000000000005E-2</v>
      </c>
      <c r="I23" s="100">
        <v>2235</v>
      </c>
    </row>
    <row r="24" spans="1:9" ht="53.1" customHeight="1" x14ac:dyDescent="0.35">
      <c r="A24" s="48" t="s">
        <v>23</v>
      </c>
      <c r="B24" s="49"/>
      <c r="C24" s="50"/>
      <c r="D24" s="51"/>
      <c r="E24" s="51"/>
      <c r="F24" s="51"/>
      <c r="G24" s="46"/>
      <c r="H24" s="47"/>
      <c r="I24" s="52"/>
    </row>
    <row r="25" spans="1:9" ht="53.1" customHeight="1" x14ac:dyDescent="0.2">
      <c r="A25" s="7">
        <v>1</v>
      </c>
      <c r="B25" s="10" t="s">
        <v>24</v>
      </c>
      <c r="C25" s="102"/>
      <c r="D25" s="21">
        <v>900</v>
      </c>
      <c r="E25" s="21">
        <v>600</v>
      </c>
      <c r="F25" s="21">
        <v>750</v>
      </c>
      <c r="G25" s="6">
        <v>11.990204000000002</v>
      </c>
      <c r="H25" s="37">
        <v>4.1000000000000002E-2</v>
      </c>
      <c r="I25" s="100">
        <v>2289</v>
      </c>
    </row>
    <row r="26" spans="1:9" ht="53.1" customHeight="1" x14ac:dyDescent="0.2">
      <c r="A26" s="7">
        <v>2</v>
      </c>
      <c r="B26" s="10" t="s">
        <v>25</v>
      </c>
      <c r="C26" s="128"/>
      <c r="D26" s="21">
        <v>900</v>
      </c>
      <c r="E26" s="21">
        <v>700</v>
      </c>
      <c r="F26" s="21">
        <v>750</v>
      </c>
      <c r="G26" s="6">
        <v>12.484272000000001</v>
      </c>
      <c r="H26" s="36">
        <v>4.7E-2</v>
      </c>
      <c r="I26" s="100">
        <v>2369</v>
      </c>
    </row>
    <row r="27" spans="1:9" ht="53.1" customHeight="1" x14ac:dyDescent="0.2">
      <c r="A27" s="7">
        <v>3</v>
      </c>
      <c r="B27" s="8" t="s">
        <v>26</v>
      </c>
      <c r="C27" s="128"/>
      <c r="D27" s="21">
        <v>1100</v>
      </c>
      <c r="E27" s="21">
        <v>700</v>
      </c>
      <c r="F27" s="21">
        <v>750</v>
      </c>
      <c r="G27" s="6">
        <v>14.475952000000001</v>
      </c>
      <c r="H27" s="36">
        <v>5.8000000000000003E-2</v>
      </c>
      <c r="I27" s="100">
        <v>3071</v>
      </c>
    </row>
    <row r="28" spans="1:9" ht="53.1" customHeight="1" x14ac:dyDescent="0.2">
      <c r="A28" s="7">
        <v>4</v>
      </c>
      <c r="B28" s="8" t="s">
        <v>27</v>
      </c>
      <c r="C28" s="128"/>
      <c r="D28" s="21">
        <v>1200</v>
      </c>
      <c r="E28" s="21">
        <v>500</v>
      </c>
      <c r="F28" s="21">
        <v>750</v>
      </c>
      <c r="G28" s="6">
        <v>15.213144</v>
      </c>
      <c r="H28" s="36">
        <v>4.4999999999999998E-2</v>
      </c>
      <c r="I28" s="100">
        <v>2943</v>
      </c>
    </row>
    <row r="29" spans="1:9" ht="53.1" customHeight="1" x14ac:dyDescent="0.2">
      <c r="A29" s="7">
        <v>5</v>
      </c>
      <c r="B29" s="8" t="s">
        <v>28</v>
      </c>
      <c r="C29" s="128"/>
      <c r="D29" s="21">
        <v>1200</v>
      </c>
      <c r="E29" s="21">
        <v>600</v>
      </c>
      <c r="F29" s="21">
        <v>750</v>
      </c>
      <c r="G29" s="6">
        <v>16.321759999999998</v>
      </c>
      <c r="H29" s="36">
        <v>5.3999999999999999E-2</v>
      </c>
      <c r="I29" s="100">
        <v>3040</v>
      </c>
    </row>
    <row r="30" spans="1:9" ht="53.1" customHeight="1" x14ac:dyDescent="0.2">
      <c r="A30" s="80">
        <v>5</v>
      </c>
      <c r="B30" s="8" t="s">
        <v>172</v>
      </c>
      <c r="C30" s="128"/>
      <c r="D30" s="21">
        <v>1200</v>
      </c>
      <c r="E30" s="21">
        <v>600</v>
      </c>
      <c r="F30" s="21">
        <v>750</v>
      </c>
      <c r="G30" s="6">
        <v>16.321759999999998</v>
      </c>
      <c r="H30" s="36">
        <v>5.3999999999999999E-2</v>
      </c>
      <c r="I30" s="100">
        <v>3087</v>
      </c>
    </row>
    <row r="31" spans="1:9" ht="53.1" customHeight="1" x14ac:dyDescent="0.2">
      <c r="A31" s="7">
        <v>6</v>
      </c>
      <c r="B31" s="8" t="s">
        <v>29</v>
      </c>
      <c r="C31" s="128"/>
      <c r="D31" s="21">
        <v>1200</v>
      </c>
      <c r="E31" s="21">
        <v>700</v>
      </c>
      <c r="F31" s="21">
        <v>750</v>
      </c>
      <c r="G31" s="6">
        <v>17.47382</v>
      </c>
      <c r="H31" s="38">
        <v>6.3E-2</v>
      </c>
      <c r="I31" s="100">
        <v>3163</v>
      </c>
    </row>
    <row r="32" spans="1:9" ht="53.1" customHeight="1" x14ac:dyDescent="0.2">
      <c r="A32" s="80">
        <v>6</v>
      </c>
      <c r="B32" s="8" t="s">
        <v>173</v>
      </c>
      <c r="C32" s="128"/>
      <c r="D32" s="21">
        <v>1200</v>
      </c>
      <c r="E32" s="21">
        <v>700</v>
      </c>
      <c r="F32" s="21">
        <v>750</v>
      </c>
      <c r="G32" s="6">
        <v>17.47382</v>
      </c>
      <c r="H32" s="38">
        <v>6.3E-2</v>
      </c>
      <c r="I32" s="100">
        <v>3256</v>
      </c>
    </row>
    <row r="33" spans="1:9" ht="53.1" customHeight="1" x14ac:dyDescent="0.2">
      <c r="A33" s="7">
        <v>7</v>
      </c>
      <c r="B33" s="8" t="s">
        <v>30</v>
      </c>
      <c r="C33" s="128"/>
      <c r="D33" s="21">
        <v>1200</v>
      </c>
      <c r="E33" s="21">
        <v>800</v>
      </c>
      <c r="F33" s="21">
        <v>750</v>
      </c>
      <c r="G33" s="6">
        <v>19.34066</v>
      </c>
      <c r="H33" s="36">
        <v>7.1999999999999995E-2</v>
      </c>
      <c r="I33" s="100">
        <v>3258</v>
      </c>
    </row>
    <row r="34" spans="1:9" ht="53.1" customHeight="1" x14ac:dyDescent="0.2">
      <c r="A34" s="80">
        <v>7</v>
      </c>
      <c r="B34" s="8" t="s">
        <v>174</v>
      </c>
      <c r="C34" s="128"/>
      <c r="D34" s="21">
        <v>1200</v>
      </c>
      <c r="E34" s="21">
        <v>800</v>
      </c>
      <c r="F34" s="21">
        <v>750</v>
      </c>
      <c r="G34" s="6">
        <v>19.34066</v>
      </c>
      <c r="H34" s="36">
        <v>7.1999999999999995E-2</v>
      </c>
      <c r="I34" s="100">
        <v>3365</v>
      </c>
    </row>
    <row r="35" spans="1:9" ht="53.1" customHeight="1" x14ac:dyDescent="0.2">
      <c r="A35" s="7">
        <v>9</v>
      </c>
      <c r="B35" s="8" t="s">
        <v>31</v>
      </c>
      <c r="C35" s="128"/>
      <c r="D35" s="21">
        <v>1300</v>
      </c>
      <c r="E35" s="21">
        <v>800</v>
      </c>
      <c r="F35" s="21">
        <v>750</v>
      </c>
      <c r="G35" s="6">
        <v>20.069560000000003</v>
      </c>
      <c r="H35" s="36">
        <v>7.8E-2</v>
      </c>
      <c r="I35" s="100">
        <v>3253</v>
      </c>
    </row>
    <row r="36" spans="1:9" ht="53.1" customHeight="1" x14ac:dyDescent="0.2">
      <c r="A36" s="7">
        <v>10</v>
      </c>
      <c r="B36" s="8" t="s">
        <v>32</v>
      </c>
      <c r="C36" s="128"/>
      <c r="D36" s="21">
        <v>1400</v>
      </c>
      <c r="E36" s="21">
        <v>800</v>
      </c>
      <c r="F36" s="21">
        <v>750</v>
      </c>
      <c r="G36" s="6">
        <v>22.823504</v>
      </c>
      <c r="H36" s="36">
        <v>8.4000000000000005E-2</v>
      </c>
      <c r="I36" s="100">
        <v>3538</v>
      </c>
    </row>
    <row r="37" spans="1:9" ht="53.1" customHeight="1" x14ac:dyDescent="0.2">
      <c r="A37" s="7">
        <v>12</v>
      </c>
      <c r="B37" s="8" t="s">
        <v>33</v>
      </c>
      <c r="C37" s="128"/>
      <c r="D37" s="21">
        <v>1500</v>
      </c>
      <c r="E37" s="21">
        <v>600</v>
      </c>
      <c r="F37" s="21">
        <v>750</v>
      </c>
      <c r="G37" s="6">
        <v>19.373939999999997</v>
      </c>
      <c r="H37" s="36">
        <v>6.8000000000000005E-2</v>
      </c>
      <c r="I37" s="100">
        <v>3331</v>
      </c>
    </row>
    <row r="38" spans="1:9" ht="53.1" customHeight="1" x14ac:dyDescent="0.2">
      <c r="A38" s="7">
        <v>13</v>
      </c>
      <c r="B38" s="8" t="s">
        <v>34</v>
      </c>
      <c r="C38" s="128"/>
      <c r="D38" s="21">
        <v>1500</v>
      </c>
      <c r="E38" s="21">
        <v>700</v>
      </c>
      <c r="F38" s="21">
        <v>750</v>
      </c>
      <c r="G38" s="6">
        <v>21.173796000000003</v>
      </c>
      <c r="H38" s="36">
        <v>7.9000000000000001E-2</v>
      </c>
      <c r="I38" s="100">
        <v>3463</v>
      </c>
    </row>
    <row r="39" spans="1:9" ht="53.1" customHeight="1" x14ac:dyDescent="0.2">
      <c r="A39" s="7">
        <v>14</v>
      </c>
      <c r="B39" s="8" t="s">
        <v>35</v>
      </c>
      <c r="C39" s="128"/>
      <c r="D39" s="21">
        <v>1500</v>
      </c>
      <c r="E39" s="21">
        <v>750</v>
      </c>
      <c r="F39" s="21">
        <v>750</v>
      </c>
      <c r="G39" s="6">
        <v>22.232036000000001</v>
      </c>
      <c r="H39" s="36">
        <v>8.4000000000000005E-2</v>
      </c>
      <c r="I39" s="100">
        <v>3521</v>
      </c>
    </row>
    <row r="40" spans="1:9" ht="53.1" customHeight="1" x14ac:dyDescent="0.2">
      <c r="A40" s="80">
        <v>14</v>
      </c>
      <c r="B40" s="8" t="s">
        <v>175</v>
      </c>
      <c r="C40" s="128"/>
      <c r="D40" s="21">
        <v>1500</v>
      </c>
      <c r="E40" s="21">
        <v>750</v>
      </c>
      <c r="F40" s="21">
        <v>750</v>
      </c>
      <c r="G40" s="6">
        <v>22.232036000000001</v>
      </c>
      <c r="H40" s="36">
        <v>8.4000000000000005E-2</v>
      </c>
      <c r="I40" s="100">
        <v>3567</v>
      </c>
    </row>
    <row r="41" spans="1:9" ht="53.1" customHeight="1" x14ac:dyDescent="0.2">
      <c r="A41" s="80">
        <v>15</v>
      </c>
      <c r="B41" s="8" t="s">
        <v>36</v>
      </c>
      <c r="C41" s="128"/>
      <c r="D41" s="21">
        <v>1500</v>
      </c>
      <c r="E41" s="21">
        <v>800</v>
      </c>
      <c r="F41" s="21">
        <v>750</v>
      </c>
      <c r="G41" s="6">
        <v>23.269216</v>
      </c>
      <c r="H41" s="36">
        <v>0.09</v>
      </c>
      <c r="I41" s="100">
        <v>3619</v>
      </c>
    </row>
    <row r="42" spans="1:9" ht="53.1" customHeight="1" x14ac:dyDescent="0.2">
      <c r="A42" s="80">
        <v>15</v>
      </c>
      <c r="B42" s="8" t="s">
        <v>176</v>
      </c>
      <c r="C42" s="128"/>
      <c r="D42" s="21">
        <v>1500</v>
      </c>
      <c r="E42" s="21">
        <v>800</v>
      </c>
      <c r="F42" s="21">
        <v>750</v>
      </c>
      <c r="G42" s="6">
        <v>23.269216</v>
      </c>
      <c r="H42" s="36">
        <v>0.09</v>
      </c>
      <c r="I42" s="100">
        <v>3663</v>
      </c>
    </row>
    <row r="43" spans="1:9" ht="53.1" customHeight="1" x14ac:dyDescent="0.2">
      <c r="A43" s="80">
        <v>15</v>
      </c>
      <c r="B43" s="8" t="s">
        <v>177</v>
      </c>
      <c r="C43" s="128"/>
      <c r="D43" s="21">
        <v>1500</v>
      </c>
      <c r="E43" s="21">
        <v>900</v>
      </c>
      <c r="F43" s="21">
        <v>750</v>
      </c>
      <c r="G43" s="6">
        <v>25.37</v>
      </c>
      <c r="H43" s="36">
        <v>0.10100000000000001</v>
      </c>
      <c r="I43" s="100">
        <v>3763</v>
      </c>
    </row>
    <row r="44" spans="1:9" ht="53.1" customHeight="1" x14ac:dyDescent="0.2">
      <c r="A44" s="80">
        <v>15</v>
      </c>
      <c r="B44" s="8" t="s">
        <v>178</v>
      </c>
      <c r="C44" s="128"/>
      <c r="D44" s="21">
        <v>1500</v>
      </c>
      <c r="E44" s="21">
        <v>900</v>
      </c>
      <c r="F44" s="21">
        <v>750</v>
      </c>
      <c r="G44" s="6">
        <v>25.37</v>
      </c>
      <c r="H44" s="36">
        <v>0.10100000000000001</v>
      </c>
      <c r="I44" s="100">
        <v>3967</v>
      </c>
    </row>
    <row r="45" spans="1:9" ht="53.1" customHeight="1" x14ac:dyDescent="0.2">
      <c r="A45" s="7">
        <v>15</v>
      </c>
      <c r="B45" s="8" t="s">
        <v>179</v>
      </c>
      <c r="C45" s="127"/>
      <c r="D45" s="21">
        <v>1800</v>
      </c>
      <c r="E45" s="21">
        <v>700</v>
      </c>
      <c r="F45" s="21">
        <v>750</v>
      </c>
      <c r="G45" s="6">
        <v>27</v>
      </c>
      <c r="H45" s="36">
        <v>9.5000000000000001E-2</v>
      </c>
      <c r="I45" s="100">
        <v>3981</v>
      </c>
    </row>
    <row r="46" spans="1:9" ht="53.1" customHeight="1" x14ac:dyDescent="0.35">
      <c r="A46" s="48" t="s">
        <v>37</v>
      </c>
      <c r="B46" s="49"/>
      <c r="C46" s="50"/>
      <c r="D46" s="51"/>
      <c r="E46" s="51"/>
      <c r="F46" s="51"/>
      <c r="G46" s="43"/>
      <c r="H46" s="47"/>
      <c r="I46" s="52"/>
    </row>
    <row r="47" spans="1:9" ht="53.1" customHeight="1" x14ac:dyDescent="0.35">
      <c r="A47" s="7">
        <v>1</v>
      </c>
      <c r="B47" s="12" t="s">
        <v>180</v>
      </c>
      <c r="C47" s="53"/>
      <c r="D47" s="21">
        <v>1200</v>
      </c>
      <c r="E47" s="21">
        <v>800</v>
      </c>
      <c r="F47" s="21">
        <v>750</v>
      </c>
      <c r="G47" s="6">
        <v>19.34</v>
      </c>
      <c r="H47" s="37">
        <v>7.1999999999999995E-2</v>
      </c>
      <c r="I47" s="100">
        <v>4047</v>
      </c>
    </row>
    <row r="48" spans="1:9" ht="53.1" customHeight="1" x14ac:dyDescent="0.35">
      <c r="A48" s="80">
        <v>2</v>
      </c>
      <c r="B48" s="12" t="s">
        <v>181</v>
      </c>
      <c r="C48" s="84"/>
      <c r="D48" s="21">
        <v>1500</v>
      </c>
      <c r="E48" s="21">
        <v>750</v>
      </c>
      <c r="F48" s="21">
        <v>750</v>
      </c>
      <c r="G48" s="6">
        <v>22.23</v>
      </c>
      <c r="H48" s="37">
        <v>8.4000000000000005E-2</v>
      </c>
      <c r="I48" s="100">
        <v>4023</v>
      </c>
    </row>
    <row r="49" spans="1:9" ht="53.1" customHeight="1" x14ac:dyDescent="0.35">
      <c r="A49" s="80">
        <v>3</v>
      </c>
      <c r="B49" s="12" t="s">
        <v>38</v>
      </c>
      <c r="C49" s="84"/>
      <c r="D49" s="21">
        <v>1500</v>
      </c>
      <c r="E49" s="21">
        <v>800</v>
      </c>
      <c r="F49" s="21">
        <v>750</v>
      </c>
      <c r="G49" s="6">
        <v>25</v>
      </c>
      <c r="H49" s="37">
        <v>0.09</v>
      </c>
      <c r="I49" s="100">
        <v>4093</v>
      </c>
    </row>
    <row r="50" spans="1:9" ht="53.1" customHeight="1" x14ac:dyDescent="0.35">
      <c r="A50" s="80">
        <v>4</v>
      </c>
      <c r="B50" s="12" t="s">
        <v>182</v>
      </c>
      <c r="C50" s="84"/>
      <c r="D50" s="21">
        <v>1500</v>
      </c>
      <c r="E50" s="21">
        <v>800</v>
      </c>
      <c r="F50" s="21">
        <v>750</v>
      </c>
      <c r="G50" s="6">
        <v>25</v>
      </c>
      <c r="H50" s="37">
        <v>0.09</v>
      </c>
      <c r="I50" s="100">
        <v>4118</v>
      </c>
    </row>
    <row r="51" spans="1:9" ht="53.1" customHeight="1" x14ac:dyDescent="0.2">
      <c r="A51" s="7">
        <v>5</v>
      </c>
      <c r="B51" s="12" t="s">
        <v>39</v>
      </c>
      <c r="C51" s="127"/>
      <c r="D51" s="21">
        <v>1500</v>
      </c>
      <c r="E51" s="21">
        <v>900</v>
      </c>
      <c r="F51" s="21">
        <v>750</v>
      </c>
      <c r="G51" s="6">
        <v>27.214776000000001</v>
      </c>
      <c r="H51" s="37">
        <v>0.10100000000000001</v>
      </c>
      <c r="I51" s="100">
        <v>4209</v>
      </c>
    </row>
    <row r="52" spans="1:9" ht="53.1" customHeight="1" x14ac:dyDescent="0.2">
      <c r="A52" s="80">
        <v>6</v>
      </c>
      <c r="B52" s="12" t="s">
        <v>183</v>
      </c>
      <c r="C52" s="127"/>
      <c r="D52" s="21">
        <v>1500</v>
      </c>
      <c r="E52" s="21">
        <v>900</v>
      </c>
      <c r="F52" s="21">
        <v>750</v>
      </c>
      <c r="G52" s="6">
        <v>27.214776000000001</v>
      </c>
      <c r="H52" s="37">
        <v>0.10100000000000001</v>
      </c>
      <c r="I52" s="100">
        <v>4234</v>
      </c>
    </row>
    <row r="53" spans="1:9" ht="53.1" customHeight="1" x14ac:dyDescent="0.2">
      <c r="A53" s="7">
        <v>7</v>
      </c>
      <c r="B53" s="8" t="s">
        <v>40</v>
      </c>
      <c r="C53" s="101"/>
      <c r="D53" s="21">
        <v>1500</v>
      </c>
      <c r="E53" s="21">
        <v>1000</v>
      </c>
      <c r="F53" s="21">
        <v>750</v>
      </c>
      <c r="G53" s="6">
        <v>39.870844000000005</v>
      </c>
      <c r="H53" s="37">
        <v>0.113</v>
      </c>
      <c r="I53" s="100">
        <v>4336</v>
      </c>
    </row>
    <row r="54" spans="1:9" ht="53.1" customHeight="1" x14ac:dyDescent="0.2">
      <c r="A54" s="7">
        <v>8</v>
      </c>
      <c r="B54" s="13" t="s">
        <v>41</v>
      </c>
      <c r="C54" s="101"/>
      <c r="D54" s="21">
        <v>1500</v>
      </c>
      <c r="E54" s="21">
        <v>1500</v>
      </c>
      <c r="F54" s="21">
        <v>750</v>
      </c>
      <c r="G54" s="6">
        <v>25.0291</v>
      </c>
      <c r="H54" s="37">
        <v>0.16900000000000001</v>
      </c>
      <c r="I54" s="100">
        <v>5413</v>
      </c>
    </row>
    <row r="55" spans="1:9" ht="53.1" customHeight="1" x14ac:dyDescent="0.2">
      <c r="A55" s="7">
        <v>9</v>
      </c>
      <c r="B55" s="8" t="s">
        <v>42</v>
      </c>
      <c r="C55" s="101"/>
      <c r="D55" s="21">
        <v>1600</v>
      </c>
      <c r="E55" s="21">
        <v>800</v>
      </c>
      <c r="F55" s="21">
        <v>750</v>
      </c>
      <c r="G55" s="6">
        <v>26.174260000000004</v>
      </c>
      <c r="H55" s="37">
        <v>9.6000000000000002E-2</v>
      </c>
      <c r="I55" s="100">
        <v>4182</v>
      </c>
    </row>
    <row r="56" spans="1:9" ht="53.1" customHeight="1" x14ac:dyDescent="0.2">
      <c r="A56" s="80">
        <v>10</v>
      </c>
      <c r="B56" s="8" t="s">
        <v>184</v>
      </c>
      <c r="C56" s="101"/>
      <c r="D56" s="21">
        <v>1600</v>
      </c>
      <c r="E56" s="21">
        <v>800</v>
      </c>
      <c r="F56" s="21">
        <v>750</v>
      </c>
      <c r="G56" s="6">
        <v>26.174260000000004</v>
      </c>
      <c r="H56" s="37">
        <v>9.6000000000000002E-2</v>
      </c>
      <c r="I56" s="100">
        <v>4300</v>
      </c>
    </row>
    <row r="57" spans="1:9" ht="53.1" customHeight="1" x14ac:dyDescent="0.2">
      <c r="A57" s="7">
        <v>11</v>
      </c>
      <c r="B57" s="8" t="s">
        <v>43</v>
      </c>
      <c r="C57" s="101"/>
      <c r="D57" s="21">
        <v>1700</v>
      </c>
      <c r="E57" s="21">
        <v>800</v>
      </c>
      <c r="F57" s="21">
        <v>750</v>
      </c>
      <c r="G57" s="6">
        <v>30.727240000000002</v>
      </c>
      <c r="H57" s="37">
        <v>0.10199999999999999</v>
      </c>
      <c r="I57" s="100">
        <v>4432</v>
      </c>
    </row>
    <row r="58" spans="1:9" ht="53.1" customHeight="1" x14ac:dyDescent="0.2">
      <c r="A58" s="7">
        <v>12</v>
      </c>
      <c r="B58" s="8" t="s">
        <v>44</v>
      </c>
      <c r="C58" s="101"/>
      <c r="D58" s="21">
        <v>1700</v>
      </c>
      <c r="E58" s="21">
        <v>850</v>
      </c>
      <c r="F58" s="21">
        <v>750</v>
      </c>
      <c r="G58" s="6">
        <v>26.451584</v>
      </c>
      <c r="H58" s="37">
        <v>0.108</v>
      </c>
      <c r="I58" s="100">
        <v>4497</v>
      </c>
    </row>
    <row r="59" spans="1:9" ht="53.1" customHeight="1" x14ac:dyDescent="0.2">
      <c r="A59" s="7">
        <v>13</v>
      </c>
      <c r="B59" s="8" t="s">
        <v>45</v>
      </c>
      <c r="C59" s="101"/>
      <c r="D59" s="21">
        <v>1700</v>
      </c>
      <c r="E59" s="21">
        <v>1000</v>
      </c>
      <c r="F59" s="21">
        <v>750</v>
      </c>
      <c r="G59" s="6">
        <v>27.856380000000001</v>
      </c>
      <c r="H59" s="37">
        <v>0.128</v>
      </c>
      <c r="I59" s="100">
        <v>4705</v>
      </c>
    </row>
    <row r="60" spans="1:9" ht="53.1" customHeight="1" x14ac:dyDescent="0.2">
      <c r="A60" s="7">
        <v>14</v>
      </c>
      <c r="B60" s="8" t="s">
        <v>47</v>
      </c>
      <c r="C60" s="101"/>
      <c r="D60" s="21">
        <v>1800</v>
      </c>
      <c r="E60" s="21">
        <v>700</v>
      </c>
      <c r="F60" s="21">
        <v>750</v>
      </c>
      <c r="G60" s="6">
        <v>28.669024</v>
      </c>
      <c r="H60" s="37">
        <v>9.5000000000000001E-2</v>
      </c>
      <c r="I60" s="100">
        <v>4353</v>
      </c>
    </row>
    <row r="61" spans="1:9" ht="53.1" customHeight="1" x14ac:dyDescent="0.2">
      <c r="A61" s="80">
        <v>15</v>
      </c>
      <c r="B61" s="8" t="s">
        <v>185</v>
      </c>
      <c r="C61" s="101"/>
      <c r="D61" s="21">
        <v>1800</v>
      </c>
      <c r="E61" s="21">
        <v>700</v>
      </c>
      <c r="F61" s="21">
        <v>750</v>
      </c>
      <c r="G61" s="6">
        <v>28.669024</v>
      </c>
      <c r="H61" s="37">
        <v>9.5000000000000001E-2</v>
      </c>
      <c r="I61" s="100">
        <v>4436</v>
      </c>
    </row>
    <row r="62" spans="1:9" ht="53.1" customHeight="1" x14ac:dyDescent="0.2">
      <c r="A62" s="7">
        <v>16</v>
      </c>
      <c r="B62" s="13" t="s">
        <v>48</v>
      </c>
      <c r="C62" s="101"/>
      <c r="D62" s="21">
        <v>1800</v>
      </c>
      <c r="E62" s="21">
        <v>800</v>
      </c>
      <c r="F62" s="21">
        <v>750</v>
      </c>
      <c r="G62" s="6">
        <v>28.076079999999997</v>
      </c>
      <c r="H62" s="37">
        <v>0.108</v>
      </c>
      <c r="I62" s="100">
        <v>4489</v>
      </c>
    </row>
    <row r="63" spans="1:9" ht="53.1" customHeight="1" x14ac:dyDescent="0.2">
      <c r="A63" s="80">
        <v>17</v>
      </c>
      <c r="B63" s="13" t="s">
        <v>186</v>
      </c>
      <c r="C63" s="101"/>
      <c r="D63" s="21">
        <v>1800</v>
      </c>
      <c r="E63" s="21">
        <v>800</v>
      </c>
      <c r="F63" s="21">
        <v>750</v>
      </c>
      <c r="G63" s="6">
        <v>28.076079999999997</v>
      </c>
      <c r="H63" s="37">
        <v>0.108</v>
      </c>
      <c r="I63" s="100">
        <v>4485</v>
      </c>
    </row>
    <row r="64" spans="1:9" ht="53.1" customHeight="1" x14ac:dyDescent="0.2">
      <c r="A64" s="7">
        <v>18</v>
      </c>
      <c r="B64" s="8" t="s">
        <v>49</v>
      </c>
      <c r="C64" s="101"/>
      <c r="D64" s="21">
        <v>1800</v>
      </c>
      <c r="E64" s="21">
        <v>850</v>
      </c>
      <c r="F64" s="21">
        <v>750</v>
      </c>
      <c r="G64" s="6">
        <v>31.514288000000001</v>
      </c>
      <c r="H64" s="37">
        <v>0.115</v>
      </c>
      <c r="I64" s="100">
        <v>4557</v>
      </c>
    </row>
    <row r="65" spans="1:9" ht="53.1" customHeight="1" x14ac:dyDescent="0.2">
      <c r="A65" s="7">
        <v>19</v>
      </c>
      <c r="B65" s="8" t="s">
        <v>50</v>
      </c>
      <c r="C65" s="101"/>
      <c r="D65" s="21">
        <v>1800</v>
      </c>
      <c r="E65" s="21">
        <v>900</v>
      </c>
      <c r="F65" s="21">
        <v>750</v>
      </c>
      <c r="G65" s="6">
        <v>31.514288000000001</v>
      </c>
      <c r="H65" s="37">
        <v>0.122</v>
      </c>
      <c r="I65" s="100">
        <v>4626</v>
      </c>
    </row>
    <row r="66" spans="1:9" ht="53.1" customHeight="1" x14ac:dyDescent="0.2">
      <c r="A66" s="80">
        <v>20</v>
      </c>
      <c r="B66" s="8" t="s">
        <v>187</v>
      </c>
      <c r="C66" s="101"/>
      <c r="D66" s="21">
        <v>1800</v>
      </c>
      <c r="E66" s="21">
        <v>900</v>
      </c>
      <c r="F66" s="21">
        <v>750</v>
      </c>
      <c r="G66" s="6">
        <v>31.514288000000001</v>
      </c>
      <c r="H66" s="37">
        <v>0.122</v>
      </c>
      <c r="I66" s="100">
        <v>4621</v>
      </c>
    </row>
    <row r="67" spans="1:9" ht="53.1" customHeight="1" x14ac:dyDescent="0.2">
      <c r="A67" s="7">
        <v>21</v>
      </c>
      <c r="B67" s="8" t="s">
        <v>51</v>
      </c>
      <c r="C67" s="101"/>
      <c r="D67" s="21">
        <v>1800</v>
      </c>
      <c r="E67" s="21">
        <v>1200</v>
      </c>
      <c r="F67" s="21">
        <v>750</v>
      </c>
      <c r="G67" s="6">
        <v>29.690223999999997</v>
      </c>
      <c r="H67" s="37">
        <v>0.16200000000000001</v>
      </c>
      <c r="I67" s="100">
        <v>5467</v>
      </c>
    </row>
    <row r="68" spans="1:9" ht="53.1" customHeight="1" x14ac:dyDescent="0.2">
      <c r="A68" s="7">
        <v>22</v>
      </c>
      <c r="B68" s="8" t="s">
        <v>52</v>
      </c>
      <c r="C68" s="101"/>
      <c r="D68" s="21">
        <v>2000</v>
      </c>
      <c r="E68" s="21">
        <v>700</v>
      </c>
      <c r="F68" s="21">
        <v>750</v>
      </c>
      <c r="G68" s="6">
        <v>34.615504000000001</v>
      </c>
      <c r="H68" s="37">
        <v>0.105</v>
      </c>
      <c r="I68" s="100">
        <v>4490</v>
      </c>
    </row>
    <row r="69" spans="1:9" ht="53.1" customHeight="1" x14ac:dyDescent="0.2">
      <c r="A69" s="7">
        <v>23</v>
      </c>
      <c r="B69" s="8" t="s">
        <v>53</v>
      </c>
      <c r="C69" s="101"/>
      <c r="D69" s="21">
        <v>2000</v>
      </c>
      <c r="E69" s="21">
        <v>900</v>
      </c>
      <c r="F69" s="21">
        <v>750</v>
      </c>
      <c r="G69" s="6">
        <v>38.847983999999997</v>
      </c>
      <c r="H69" s="37">
        <v>0.13500000000000001</v>
      </c>
      <c r="I69" s="100">
        <v>4786</v>
      </c>
    </row>
    <row r="70" spans="1:9" ht="53.1" customHeight="1" x14ac:dyDescent="0.2">
      <c r="A70" s="80">
        <v>24</v>
      </c>
      <c r="B70" s="8" t="s">
        <v>188</v>
      </c>
      <c r="C70" s="101"/>
      <c r="D70" s="21">
        <v>2000</v>
      </c>
      <c r="E70" s="21">
        <v>900</v>
      </c>
      <c r="F70" s="21">
        <v>750</v>
      </c>
      <c r="G70" s="6">
        <v>38.847983999999997</v>
      </c>
      <c r="H70" s="37">
        <v>0.13500000000000001</v>
      </c>
      <c r="I70" s="100">
        <v>4791</v>
      </c>
    </row>
    <row r="71" spans="1:9" ht="53.1" customHeight="1" x14ac:dyDescent="0.2">
      <c r="A71" s="7">
        <v>25</v>
      </c>
      <c r="B71" s="8" t="s">
        <v>54</v>
      </c>
      <c r="C71" s="101"/>
      <c r="D71" s="21">
        <v>2000</v>
      </c>
      <c r="E71" s="21">
        <v>1000</v>
      </c>
      <c r="F71" s="21">
        <v>750</v>
      </c>
      <c r="G71" s="6">
        <v>45.001939999999998</v>
      </c>
      <c r="H71" s="37">
        <v>0.15</v>
      </c>
      <c r="I71" s="100">
        <v>4967</v>
      </c>
    </row>
    <row r="72" spans="1:9" ht="53.1" customHeight="1" x14ac:dyDescent="0.2">
      <c r="A72" s="7">
        <v>26</v>
      </c>
      <c r="B72" s="8" t="s">
        <v>55</v>
      </c>
      <c r="C72" s="101"/>
      <c r="D72" s="21">
        <v>2000</v>
      </c>
      <c r="E72" s="21">
        <v>1200</v>
      </c>
      <c r="F72" s="21">
        <v>750</v>
      </c>
      <c r="G72" s="6">
        <v>35.905583999999998</v>
      </c>
      <c r="H72" s="37">
        <v>0.18</v>
      </c>
      <c r="I72" s="100">
        <v>5664</v>
      </c>
    </row>
    <row r="73" spans="1:9" ht="53.1" customHeight="1" x14ac:dyDescent="0.2">
      <c r="A73" s="7">
        <v>27</v>
      </c>
      <c r="B73" s="8" t="s">
        <v>56</v>
      </c>
      <c r="C73" s="101"/>
      <c r="D73" s="21">
        <v>2200</v>
      </c>
      <c r="E73" s="21">
        <v>800</v>
      </c>
      <c r="F73" s="21">
        <v>750</v>
      </c>
      <c r="G73" s="6">
        <v>41.418704000000005</v>
      </c>
      <c r="H73" s="37">
        <v>0.13200000000000001</v>
      </c>
      <c r="I73" s="100">
        <v>4783</v>
      </c>
    </row>
    <row r="74" spans="1:9" ht="53.1" customHeight="1" x14ac:dyDescent="0.2">
      <c r="A74" s="7">
        <v>28</v>
      </c>
      <c r="B74" s="8" t="s">
        <v>57</v>
      </c>
      <c r="C74" s="101"/>
      <c r="D74" s="21">
        <v>2400</v>
      </c>
      <c r="E74" s="21">
        <v>900</v>
      </c>
      <c r="F74" s="21">
        <v>750</v>
      </c>
      <c r="G74" s="6">
        <v>41.418704000000005</v>
      </c>
      <c r="H74" s="37">
        <v>0.16200000000000001</v>
      </c>
      <c r="I74" s="100">
        <v>5096</v>
      </c>
    </row>
    <row r="75" spans="1:9" ht="53.1" customHeight="1" x14ac:dyDescent="0.2">
      <c r="A75" s="80">
        <v>29</v>
      </c>
      <c r="B75" s="8" t="s">
        <v>189</v>
      </c>
      <c r="C75" s="101"/>
      <c r="D75" s="21">
        <v>2400</v>
      </c>
      <c r="E75" s="21">
        <v>900</v>
      </c>
      <c r="F75" s="21">
        <v>750</v>
      </c>
      <c r="G75" s="6">
        <v>41.418704000000005</v>
      </c>
      <c r="H75" s="37">
        <v>0.16200000000000001</v>
      </c>
      <c r="I75" s="100">
        <v>5244</v>
      </c>
    </row>
    <row r="76" spans="1:9" ht="53.1" customHeight="1" x14ac:dyDescent="0.2">
      <c r="A76" s="7">
        <v>30</v>
      </c>
      <c r="B76" s="14" t="s">
        <v>58</v>
      </c>
      <c r="C76" s="101"/>
      <c r="D76" s="21">
        <v>2400</v>
      </c>
      <c r="E76" s="21">
        <v>1000</v>
      </c>
      <c r="F76" s="21">
        <v>750</v>
      </c>
      <c r="G76" s="6">
        <v>45.269827999999997</v>
      </c>
      <c r="H76" s="37">
        <v>0.18</v>
      </c>
      <c r="I76" s="100">
        <v>5300</v>
      </c>
    </row>
    <row r="77" spans="1:9" ht="53.1" customHeight="1" x14ac:dyDescent="0.2">
      <c r="A77" s="7">
        <v>31</v>
      </c>
      <c r="B77" s="8" t="s">
        <v>59</v>
      </c>
      <c r="C77" s="101"/>
      <c r="D77" s="21">
        <v>2400</v>
      </c>
      <c r="E77" s="21">
        <v>1200</v>
      </c>
      <c r="F77" s="21">
        <v>750</v>
      </c>
      <c r="G77" s="6">
        <v>37.279055999999997</v>
      </c>
      <c r="H77" s="37">
        <v>0.216</v>
      </c>
      <c r="I77" s="100">
        <v>6046</v>
      </c>
    </row>
    <row r="78" spans="1:9" ht="53.1" customHeight="1" x14ac:dyDescent="0.2">
      <c r="A78" s="110" t="s">
        <v>190</v>
      </c>
      <c r="B78" s="111"/>
      <c r="C78" s="111"/>
      <c r="D78" s="111"/>
      <c r="E78" s="111"/>
      <c r="F78" s="111"/>
      <c r="G78" s="111"/>
      <c r="H78" s="111"/>
      <c r="I78" s="112"/>
    </row>
    <row r="79" spans="1:9" ht="53.25" customHeight="1" x14ac:dyDescent="0.2">
      <c r="A79" s="7">
        <v>1</v>
      </c>
      <c r="B79" s="8" t="s">
        <v>60</v>
      </c>
      <c r="C79" s="101"/>
      <c r="D79" s="21">
        <v>900</v>
      </c>
      <c r="E79" s="21">
        <v>600</v>
      </c>
      <c r="F79" s="21">
        <v>750</v>
      </c>
      <c r="G79" s="6">
        <v>11.990204000000002</v>
      </c>
      <c r="H79" s="37">
        <v>4.1000000000000002E-2</v>
      </c>
      <c r="I79" s="41" t="s">
        <v>191</v>
      </c>
    </row>
    <row r="80" spans="1:9" ht="53.25" customHeight="1" x14ac:dyDescent="0.2">
      <c r="A80" s="7">
        <v>2</v>
      </c>
      <c r="B80" s="8" t="s">
        <v>61</v>
      </c>
      <c r="C80" s="101"/>
      <c r="D80" s="21">
        <v>1200</v>
      </c>
      <c r="E80" s="21">
        <v>600</v>
      </c>
      <c r="F80" s="21">
        <v>750</v>
      </c>
      <c r="G80" s="6">
        <v>16.321759999999998</v>
      </c>
      <c r="H80" s="36">
        <v>5.3999999999999999E-2</v>
      </c>
      <c r="I80" s="100">
        <v>4734</v>
      </c>
    </row>
    <row r="81" spans="1:9" ht="53.25" customHeight="1" x14ac:dyDescent="0.2">
      <c r="A81" s="7">
        <v>2</v>
      </c>
      <c r="B81" s="8" t="s">
        <v>62</v>
      </c>
      <c r="C81" s="101"/>
      <c r="D81" s="21">
        <v>1200</v>
      </c>
      <c r="E81" s="21">
        <v>800</v>
      </c>
      <c r="F81" s="21">
        <v>750</v>
      </c>
      <c r="G81" s="6">
        <v>21.173796000000003</v>
      </c>
      <c r="H81" s="36">
        <v>7.1999999999999995E-2</v>
      </c>
      <c r="I81" s="100">
        <v>4987</v>
      </c>
    </row>
    <row r="82" spans="1:9" ht="53.25" customHeight="1" x14ac:dyDescent="0.2">
      <c r="A82" s="7">
        <v>3</v>
      </c>
      <c r="B82" s="8" t="s">
        <v>63</v>
      </c>
      <c r="C82" s="101"/>
      <c r="D82" s="21">
        <v>1500</v>
      </c>
      <c r="E82" s="21">
        <v>800</v>
      </c>
      <c r="F82" s="21">
        <v>750</v>
      </c>
      <c r="G82" s="6">
        <v>22.2</v>
      </c>
      <c r="H82" s="36">
        <v>0.09</v>
      </c>
      <c r="I82" s="100">
        <v>5630</v>
      </c>
    </row>
    <row r="83" spans="1:9" ht="53.25" customHeight="1" x14ac:dyDescent="0.2">
      <c r="A83" s="7">
        <v>4</v>
      </c>
      <c r="B83" s="8" t="s">
        <v>64</v>
      </c>
      <c r="C83" s="101"/>
      <c r="D83" s="21">
        <v>1800</v>
      </c>
      <c r="E83" s="21">
        <v>500</v>
      </c>
      <c r="F83" s="21">
        <v>750</v>
      </c>
      <c r="G83" s="6">
        <v>21</v>
      </c>
      <c r="H83" s="37">
        <v>6.8000000000000005E-2</v>
      </c>
      <c r="I83" s="100">
        <v>5295</v>
      </c>
    </row>
    <row r="84" spans="1:9" ht="53.25" customHeight="1" x14ac:dyDescent="0.2">
      <c r="A84" s="7">
        <v>4</v>
      </c>
      <c r="B84" s="8" t="s">
        <v>65</v>
      </c>
      <c r="C84" s="101"/>
      <c r="D84" s="21">
        <v>1800</v>
      </c>
      <c r="E84" s="21">
        <v>800</v>
      </c>
      <c r="F84" s="21">
        <v>750</v>
      </c>
      <c r="G84" s="6">
        <v>28.076079999999997</v>
      </c>
      <c r="H84" s="37">
        <v>0.108</v>
      </c>
      <c r="I84" s="100">
        <v>5995</v>
      </c>
    </row>
    <row r="85" spans="1:9" ht="53.25" customHeight="1" x14ac:dyDescent="0.2">
      <c r="A85" s="7">
        <v>5</v>
      </c>
      <c r="B85" s="8" t="s">
        <v>66</v>
      </c>
      <c r="C85" s="102"/>
      <c r="D85" s="21">
        <v>1800</v>
      </c>
      <c r="E85" s="21">
        <v>900</v>
      </c>
      <c r="F85" s="21">
        <v>750</v>
      </c>
      <c r="G85" s="6">
        <v>31.514288000000001</v>
      </c>
      <c r="H85" s="37">
        <v>0.122</v>
      </c>
      <c r="I85" s="100">
        <v>6135</v>
      </c>
    </row>
    <row r="86" spans="1:9" ht="53.25" customHeight="1" x14ac:dyDescent="0.2">
      <c r="A86" s="7">
        <v>5</v>
      </c>
      <c r="B86" s="8" t="s">
        <v>67</v>
      </c>
      <c r="C86" s="82"/>
      <c r="D86" s="21">
        <v>2400</v>
      </c>
      <c r="E86" s="21">
        <v>900</v>
      </c>
      <c r="F86" s="21">
        <v>750</v>
      </c>
      <c r="G86" s="6">
        <v>36.514288000000001</v>
      </c>
      <c r="H86" s="37">
        <v>0.16200000000000001</v>
      </c>
      <c r="I86" s="100">
        <v>6732</v>
      </c>
    </row>
    <row r="87" spans="1:9" ht="55.5" customHeight="1" x14ac:dyDescent="0.35">
      <c r="A87" s="48" t="s">
        <v>68</v>
      </c>
      <c r="B87" s="49"/>
      <c r="C87" s="57"/>
      <c r="D87" s="51"/>
      <c r="E87" s="51"/>
      <c r="F87" s="51"/>
      <c r="G87" s="46"/>
      <c r="H87" s="47"/>
      <c r="I87" s="52"/>
    </row>
    <row r="88" spans="1:9" ht="120" customHeight="1" x14ac:dyDescent="0.2">
      <c r="A88" s="7">
        <v>3</v>
      </c>
      <c r="B88" s="8" t="s">
        <v>69</v>
      </c>
      <c r="C88" s="101"/>
      <c r="D88" s="21">
        <v>1000</v>
      </c>
      <c r="E88" s="21">
        <v>400</v>
      </c>
      <c r="F88" s="21">
        <v>750</v>
      </c>
      <c r="G88" s="6">
        <v>9.9210039999999999</v>
      </c>
      <c r="H88" s="37">
        <v>0.03</v>
      </c>
      <c r="I88" s="100">
        <v>1553</v>
      </c>
    </row>
    <row r="89" spans="1:9" ht="120" customHeight="1" x14ac:dyDescent="0.2">
      <c r="A89" s="7">
        <v>4</v>
      </c>
      <c r="B89" s="8" t="s">
        <v>70</v>
      </c>
      <c r="C89" s="101"/>
      <c r="D89" s="21">
        <v>1200</v>
      </c>
      <c r="E89" s="21">
        <v>400</v>
      </c>
      <c r="F89" s="21">
        <v>750</v>
      </c>
      <c r="G89" s="6">
        <v>12.675704</v>
      </c>
      <c r="H89" s="37">
        <v>3.5999999999999997E-2</v>
      </c>
      <c r="I89" s="100">
        <v>1646</v>
      </c>
    </row>
    <row r="90" spans="1:9" ht="58.5" customHeight="1" x14ac:dyDescent="0.35">
      <c r="A90" s="48" t="s">
        <v>71</v>
      </c>
      <c r="B90" s="49"/>
      <c r="C90" s="50"/>
      <c r="D90" s="51"/>
      <c r="E90" s="51"/>
      <c r="F90" s="51"/>
      <c r="G90" s="46"/>
      <c r="H90" s="47"/>
      <c r="I90" s="52"/>
    </row>
    <row r="91" spans="1:9" ht="55.5" customHeight="1" x14ac:dyDescent="0.2">
      <c r="A91" s="7">
        <v>1</v>
      </c>
      <c r="B91" s="8" t="s">
        <v>72</v>
      </c>
      <c r="C91" s="102" t="s">
        <v>73</v>
      </c>
      <c r="D91" s="134" t="s">
        <v>74</v>
      </c>
      <c r="E91" s="135"/>
      <c r="F91" s="21">
        <v>580</v>
      </c>
      <c r="G91" s="6">
        <v>7.215524799999999</v>
      </c>
      <c r="H91" s="37">
        <v>3.2000000000000001E-2</v>
      </c>
      <c r="I91" s="100">
        <v>1376</v>
      </c>
    </row>
    <row r="92" spans="1:9" ht="55.5" customHeight="1" x14ac:dyDescent="0.2">
      <c r="A92" s="7">
        <v>2</v>
      </c>
      <c r="B92" s="15" t="s">
        <v>75</v>
      </c>
      <c r="C92" s="128"/>
      <c r="D92" s="134" t="s">
        <v>74</v>
      </c>
      <c r="E92" s="135"/>
      <c r="F92" s="21">
        <v>750</v>
      </c>
      <c r="G92" s="6">
        <v>6.9772839999999992</v>
      </c>
      <c r="H92" s="37">
        <v>3.5999999999999997E-2</v>
      </c>
      <c r="I92" s="100">
        <v>1546</v>
      </c>
    </row>
    <row r="93" spans="1:9" ht="55.5" customHeight="1" x14ac:dyDescent="0.2">
      <c r="A93" s="7">
        <v>3</v>
      </c>
      <c r="B93" s="15" t="s">
        <v>76</v>
      </c>
      <c r="C93" s="128"/>
      <c r="D93" s="134" t="s">
        <v>77</v>
      </c>
      <c r="E93" s="135"/>
      <c r="F93" s="21">
        <v>750</v>
      </c>
      <c r="G93" s="6">
        <v>8.1508590000000005</v>
      </c>
      <c r="H93" s="36">
        <v>4.7E-2</v>
      </c>
      <c r="I93" s="100">
        <v>1672</v>
      </c>
    </row>
    <row r="94" spans="1:9" ht="55.5" customHeight="1" x14ac:dyDescent="0.2">
      <c r="A94" s="7">
        <v>4</v>
      </c>
      <c r="B94" s="15" t="s">
        <v>78</v>
      </c>
      <c r="C94" s="128"/>
      <c r="D94" s="134" t="s">
        <v>79</v>
      </c>
      <c r="E94" s="135"/>
      <c r="F94" s="21">
        <v>750</v>
      </c>
      <c r="G94" s="6">
        <v>10.963922</v>
      </c>
      <c r="H94" s="36">
        <v>0.06</v>
      </c>
      <c r="I94" s="100">
        <v>2017</v>
      </c>
    </row>
    <row r="95" spans="1:9" ht="55.5" customHeight="1" x14ac:dyDescent="0.2">
      <c r="A95" s="7">
        <v>5</v>
      </c>
      <c r="B95" s="15" t="s">
        <v>80</v>
      </c>
      <c r="C95" s="128"/>
      <c r="D95" s="134" t="s">
        <v>81</v>
      </c>
      <c r="E95" s="135"/>
      <c r="F95" s="21">
        <v>750</v>
      </c>
      <c r="G95" s="6">
        <v>12.498597</v>
      </c>
      <c r="H95" s="36">
        <v>7.3999999999999996E-2</v>
      </c>
      <c r="I95" s="100">
        <v>2041</v>
      </c>
    </row>
    <row r="96" spans="1:9" ht="55.5" customHeight="1" x14ac:dyDescent="0.2">
      <c r="A96" s="7">
        <v>5</v>
      </c>
      <c r="B96" s="15" t="s">
        <v>82</v>
      </c>
      <c r="C96" s="128"/>
      <c r="D96" s="134" t="s">
        <v>83</v>
      </c>
      <c r="E96" s="135"/>
      <c r="F96" s="21">
        <v>750</v>
      </c>
      <c r="G96" s="6">
        <v>13.5</v>
      </c>
      <c r="H96" s="36">
        <v>7.3999999999999996E-2</v>
      </c>
      <c r="I96" s="100">
        <v>2177</v>
      </c>
    </row>
    <row r="97" spans="1:9" ht="55.5" customHeight="1" x14ac:dyDescent="0.2">
      <c r="A97" s="7">
        <v>5</v>
      </c>
      <c r="B97" s="15" t="s">
        <v>84</v>
      </c>
      <c r="C97" s="127"/>
      <c r="D97" s="134" t="s">
        <v>85</v>
      </c>
      <c r="E97" s="135"/>
      <c r="F97" s="21">
        <v>750</v>
      </c>
      <c r="G97" s="6">
        <v>12.5</v>
      </c>
      <c r="H97" s="36">
        <v>7.3999999999999996E-2</v>
      </c>
      <c r="I97" s="100">
        <v>2484</v>
      </c>
    </row>
    <row r="98" spans="1:9" ht="55.5" customHeight="1" x14ac:dyDescent="0.2">
      <c r="A98" s="131" t="s">
        <v>161</v>
      </c>
      <c r="B98" s="132"/>
      <c r="C98" s="147"/>
      <c r="D98" s="132"/>
      <c r="E98" s="132"/>
      <c r="F98" s="132"/>
      <c r="G98" s="132"/>
      <c r="H98" s="132"/>
      <c r="I98" s="133"/>
    </row>
    <row r="99" spans="1:9" ht="55.5" customHeight="1" x14ac:dyDescent="0.2">
      <c r="A99" s="80">
        <v>1</v>
      </c>
      <c r="B99" s="15" t="s">
        <v>162</v>
      </c>
      <c r="C99" s="89"/>
      <c r="D99" s="134" t="s">
        <v>74</v>
      </c>
      <c r="E99" s="135"/>
      <c r="F99" s="21">
        <v>1100</v>
      </c>
      <c r="G99" s="6">
        <v>11</v>
      </c>
      <c r="H99" s="86">
        <v>6.3E-2</v>
      </c>
      <c r="I99" s="100">
        <v>2021</v>
      </c>
    </row>
    <row r="100" spans="1:9" ht="55.5" customHeight="1" x14ac:dyDescent="0.2">
      <c r="A100" s="80">
        <v>1</v>
      </c>
      <c r="B100" s="15" t="s">
        <v>163</v>
      </c>
      <c r="C100" s="88"/>
      <c r="D100" s="134" t="s">
        <v>77</v>
      </c>
      <c r="E100" s="135"/>
      <c r="F100" s="21">
        <v>1100</v>
      </c>
      <c r="G100" s="6">
        <v>12.05</v>
      </c>
      <c r="H100" s="87">
        <v>7.3999999999999996E-2</v>
      </c>
      <c r="I100" s="100">
        <v>2142</v>
      </c>
    </row>
    <row r="101" spans="1:9" ht="55.5" customHeight="1" x14ac:dyDescent="0.2">
      <c r="A101" s="80">
        <v>2</v>
      </c>
      <c r="B101" s="15" t="s">
        <v>164</v>
      </c>
      <c r="C101" s="88"/>
      <c r="D101" s="134" t="s">
        <v>79</v>
      </c>
      <c r="E101" s="135"/>
      <c r="F101" s="21">
        <v>1100</v>
      </c>
      <c r="G101" s="6">
        <v>13.41</v>
      </c>
      <c r="H101" s="87">
        <v>8.4000000000000005E-2</v>
      </c>
      <c r="I101" s="100">
        <v>2467</v>
      </c>
    </row>
    <row r="102" spans="1:9" ht="55.5" customHeight="1" x14ac:dyDescent="0.2">
      <c r="A102" s="80">
        <v>3</v>
      </c>
      <c r="B102" s="15" t="s">
        <v>165</v>
      </c>
      <c r="C102" s="85"/>
      <c r="D102" s="134" t="s">
        <v>81</v>
      </c>
      <c r="E102" s="135"/>
      <c r="F102" s="21">
        <v>1100</v>
      </c>
      <c r="G102" s="6">
        <v>15.81</v>
      </c>
      <c r="H102" s="36">
        <v>9.5000000000000001E-2</v>
      </c>
      <c r="I102" s="100">
        <v>2617</v>
      </c>
    </row>
    <row r="103" spans="1:9" ht="55.5" customHeight="1" x14ac:dyDescent="0.2">
      <c r="A103" s="48" t="s">
        <v>86</v>
      </c>
      <c r="B103" s="58"/>
      <c r="C103" s="59"/>
      <c r="D103" s="56"/>
      <c r="E103" s="56"/>
      <c r="F103" s="56"/>
      <c r="G103" s="46"/>
      <c r="H103" s="47"/>
      <c r="I103" s="71"/>
    </row>
    <row r="104" spans="1:9" ht="55.5" customHeight="1" x14ac:dyDescent="0.2">
      <c r="A104" s="7">
        <v>2</v>
      </c>
      <c r="B104" s="8" t="s">
        <v>87</v>
      </c>
      <c r="C104" s="148"/>
      <c r="D104" s="134" t="s">
        <v>88</v>
      </c>
      <c r="E104" s="135"/>
      <c r="F104" s="32">
        <v>750</v>
      </c>
      <c r="G104" s="6">
        <v>23.884547999999995</v>
      </c>
      <c r="H104" s="37">
        <v>0.108</v>
      </c>
      <c r="I104" s="100">
        <v>4136</v>
      </c>
    </row>
    <row r="105" spans="1:9" ht="55.5" customHeight="1" x14ac:dyDescent="0.2">
      <c r="A105" s="80">
        <v>2</v>
      </c>
      <c r="B105" s="8" t="s">
        <v>192</v>
      </c>
      <c r="C105" s="148"/>
      <c r="D105" s="134" t="s">
        <v>88</v>
      </c>
      <c r="E105" s="135"/>
      <c r="F105" s="77">
        <v>750</v>
      </c>
      <c r="G105" s="6">
        <v>23.884547999999995</v>
      </c>
      <c r="H105" s="37">
        <v>0.108</v>
      </c>
      <c r="I105" s="100">
        <v>4525</v>
      </c>
    </row>
    <row r="106" spans="1:9" ht="55.5" customHeight="1" x14ac:dyDescent="0.2">
      <c r="A106" s="7">
        <v>3</v>
      </c>
      <c r="B106" s="8" t="s">
        <v>89</v>
      </c>
      <c r="C106" s="148"/>
      <c r="D106" s="134" t="s">
        <v>90</v>
      </c>
      <c r="E106" s="135"/>
      <c r="F106" s="32">
        <v>750</v>
      </c>
      <c r="G106" s="6">
        <v>27.270282999999999</v>
      </c>
      <c r="H106" s="37">
        <v>0.127</v>
      </c>
      <c r="I106" s="100">
        <v>4333</v>
      </c>
    </row>
    <row r="107" spans="1:9" ht="55.5" customHeight="1" x14ac:dyDescent="0.2">
      <c r="A107" s="7">
        <v>4</v>
      </c>
      <c r="B107" s="8" t="s">
        <v>91</v>
      </c>
      <c r="C107" s="148"/>
      <c r="D107" s="134" t="s">
        <v>92</v>
      </c>
      <c r="E107" s="135"/>
      <c r="F107" s="32">
        <v>750</v>
      </c>
      <c r="G107" s="6">
        <v>30.280808</v>
      </c>
      <c r="H107" s="37">
        <v>0.14699999999999999</v>
      </c>
      <c r="I107" s="100">
        <v>5012</v>
      </c>
    </row>
    <row r="108" spans="1:9" ht="55.5" customHeight="1" x14ac:dyDescent="0.2">
      <c r="A108" s="7">
        <v>5</v>
      </c>
      <c r="B108" s="8" t="s">
        <v>93</v>
      </c>
      <c r="C108" s="148"/>
      <c r="D108" s="134" t="s">
        <v>94</v>
      </c>
      <c r="E108" s="135"/>
      <c r="F108" s="32">
        <v>750</v>
      </c>
      <c r="G108" s="6">
        <v>34.819940000000003</v>
      </c>
      <c r="H108" s="37">
        <v>0.16900000000000001</v>
      </c>
      <c r="I108" s="100">
        <v>5345</v>
      </c>
    </row>
    <row r="109" spans="1:9" ht="55.5" customHeight="1" x14ac:dyDescent="0.2">
      <c r="A109" s="80">
        <v>5</v>
      </c>
      <c r="B109" s="8" t="s">
        <v>193</v>
      </c>
      <c r="C109" s="148"/>
      <c r="D109" s="134" t="s">
        <v>94</v>
      </c>
      <c r="E109" s="135"/>
      <c r="F109" s="77">
        <v>750</v>
      </c>
      <c r="G109" s="6">
        <v>34.819940000000003</v>
      </c>
      <c r="H109" s="37">
        <v>0.16900000000000001</v>
      </c>
      <c r="I109" s="100">
        <v>5556</v>
      </c>
    </row>
    <row r="110" spans="1:9" ht="55.5" customHeight="1" x14ac:dyDescent="0.2">
      <c r="A110" s="7">
        <v>6</v>
      </c>
      <c r="B110" s="8" t="s">
        <v>95</v>
      </c>
      <c r="C110" s="148"/>
      <c r="D110" s="134" t="s">
        <v>96</v>
      </c>
      <c r="E110" s="135"/>
      <c r="F110" s="32">
        <v>750</v>
      </c>
      <c r="G110" s="6">
        <v>36.077047999999998</v>
      </c>
      <c r="H110" s="37">
        <v>0.192</v>
      </c>
      <c r="I110" s="100">
        <v>5690</v>
      </c>
    </row>
    <row r="111" spans="1:9" ht="55.5" customHeight="1" x14ac:dyDescent="0.2">
      <c r="A111" s="80">
        <v>6</v>
      </c>
      <c r="B111" s="8" t="s">
        <v>194</v>
      </c>
      <c r="C111" s="148"/>
      <c r="D111" s="134" t="s">
        <v>96</v>
      </c>
      <c r="E111" s="135"/>
      <c r="F111" s="77">
        <v>750</v>
      </c>
      <c r="G111" s="6">
        <v>36.077047999999998</v>
      </c>
      <c r="H111" s="37">
        <v>0.192</v>
      </c>
      <c r="I111" s="100">
        <v>5795</v>
      </c>
    </row>
    <row r="112" spans="1:9" ht="55.5" customHeight="1" x14ac:dyDescent="0.2">
      <c r="A112" s="7">
        <v>7</v>
      </c>
      <c r="B112" s="8" t="s">
        <v>97</v>
      </c>
      <c r="C112" s="148"/>
      <c r="D112" s="134" t="s">
        <v>98</v>
      </c>
      <c r="E112" s="135"/>
      <c r="F112" s="32">
        <v>750</v>
      </c>
      <c r="G112" s="6">
        <v>42.863447000000001</v>
      </c>
      <c r="H112" s="37">
        <v>0.217</v>
      </c>
      <c r="I112" s="100">
        <v>5826</v>
      </c>
    </row>
    <row r="113" spans="1:9" ht="55.5" customHeight="1" x14ac:dyDescent="0.2">
      <c r="A113" s="7">
        <v>8</v>
      </c>
      <c r="B113" s="8" t="s">
        <v>99</v>
      </c>
      <c r="C113" s="149"/>
      <c r="D113" s="134" t="s">
        <v>100</v>
      </c>
      <c r="E113" s="135"/>
      <c r="F113" s="32">
        <v>750</v>
      </c>
      <c r="G113" s="6">
        <v>45.163008000000005</v>
      </c>
      <c r="H113" s="37">
        <v>0.24299999999999999</v>
      </c>
      <c r="I113" s="100">
        <v>6373</v>
      </c>
    </row>
    <row r="114" spans="1:9" ht="55.5" customHeight="1" x14ac:dyDescent="0.2">
      <c r="A114" s="80">
        <v>8</v>
      </c>
      <c r="B114" s="8" t="s">
        <v>195</v>
      </c>
      <c r="C114" s="81"/>
      <c r="D114" s="134" t="s">
        <v>100</v>
      </c>
      <c r="E114" s="135"/>
      <c r="F114" s="77">
        <v>750</v>
      </c>
      <c r="G114" s="6">
        <v>45.163008000000005</v>
      </c>
      <c r="H114" s="37">
        <v>0.24299999999999999</v>
      </c>
      <c r="I114" s="100">
        <v>6630</v>
      </c>
    </row>
    <row r="115" spans="1:9" ht="55.5" customHeight="1" x14ac:dyDescent="0.2">
      <c r="A115" s="7">
        <v>8</v>
      </c>
      <c r="B115" s="8" t="s">
        <v>101</v>
      </c>
      <c r="C115" s="42"/>
      <c r="D115" s="134" t="s">
        <v>102</v>
      </c>
      <c r="E115" s="135"/>
      <c r="F115" s="32">
        <v>750</v>
      </c>
      <c r="G115" s="6">
        <v>50</v>
      </c>
      <c r="H115" s="37">
        <v>0.3</v>
      </c>
      <c r="I115" s="100">
        <v>7440</v>
      </c>
    </row>
    <row r="116" spans="1:9" ht="48.75" customHeight="1" x14ac:dyDescent="0.2">
      <c r="A116" s="48" t="s">
        <v>103</v>
      </c>
      <c r="B116" s="54"/>
      <c r="C116" s="60"/>
      <c r="D116" s="56"/>
      <c r="E116" s="56"/>
      <c r="F116" s="56"/>
      <c r="G116" s="46"/>
      <c r="H116" s="47"/>
      <c r="I116" s="52"/>
    </row>
    <row r="117" spans="1:9" ht="80.099999999999994" customHeight="1" x14ac:dyDescent="0.2">
      <c r="A117" s="7">
        <v>1</v>
      </c>
      <c r="B117" s="8" t="s">
        <v>104</v>
      </c>
      <c r="C117" s="148"/>
      <c r="D117" s="134" t="s">
        <v>88</v>
      </c>
      <c r="E117" s="135"/>
      <c r="F117" s="32">
        <v>750</v>
      </c>
      <c r="G117" s="6">
        <v>23.884547999999995</v>
      </c>
      <c r="H117" s="37">
        <v>0.108</v>
      </c>
      <c r="I117" s="100">
        <v>5311</v>
      </c>
    </row>
    <row r="118" spans="1:9" ht="80.099999999999994" customHeight="1" x14ac:dyDescent="0.2">
      <c r="A118" s="7">
        <v>2</v>
      </c>
      <c r="B118" s="8" t="s">
        <v>105</v>
      </c>
      <c r="C118" s="148"/>
      <c r="D118" s="134" t="s">
        <v>94</v>
      </c>
      <c r="E118" s="135"/>
      <c r="F118" s="32">
        <v>750</v>
      </c>
      <c r="G118" s="6">
        <v>34.819940000000003</v>
      </c>
      <c r="H118" s="37">
        <v>0.16900000000000001</v>
      </c>
      <c r="I118" s="100">
        <v>6212</v>
      </c>
    </row>
    <row r="119" spans="1:9" ht="80.099999999999994" customHeight="1" x14ac:dyDescent="0.2">
      <c r="A119" s="7">
        <v>3</v>
      </c>
      <c r="B119" s="8" t="s">
        <v>106</v>
      </c>
      <c r="C119" s="148"/>
      <c r="D119" s="134" t="s">
        <v>100</v>
      </c>
      <c r="E119" s="135"/>
      <c r="F119" s="32">
        <v>750</v>
      </c>
      <c r="G119" s="6">
        <v>45.163008000000005</v>
      </c>
      <c r="H119" s="37">
        <v>0.24299999999999999</v>
      </c>
      <c r="I119" s="100">
        <v>8137</v>
      </c>
    </row>
    <row r="120" spans="1:9" ht="44.25" customHeight="1" x14ac:dyDescent="0.35">
      <c r="A120" s="48" t="s">
        <v>107</v>
      </c>
      <c r="B120" s="49"/>
      <c r="C120" s="50"/>
      <c r="D120" s="51"/>
      <c r="E120" s="51"/>
      <c r="F120" s="51"/>
      <c r="G120" s="46"/>
      <c r="H120" s="47"/>
      <c r="I120" s="52"/>
    </row>
    <row r="121" spans="1:9" s="16" customFormat="1" ht="75" customHeight="1" x14ac:dyDescent="0.2">
      <c r="A121" s="7">
        <v>1</v>
      </c>
      <c r="B121" s="8" t="s">
        <v>108</v>
      </c>
      <c r="C121" s="102" t="s">
        <v>46</v>
      </c>
      <c r="D121" s="21">
        <v>1200</v>
      </c>
      <c r="E121" s="21">
        <v>600</v>
      </c>
      <c r="F121" s="32">
        <v>750</v>
      </c>
      <c r="G121" s="6">
        <v>18.907079999999997</v>
      </c>
      <c r="H121" s="37">
        <f>1.2*0.6*0.075</f>
        <v>5.3999999999999999E-2</v>
      </c>
      <c r="I121" s="100">
        <v>2609</v>
      </c>
    </row>
    <row r="122" spans="1:9" s="16" customFormat="1" ht="75" customHeight="1" x14ac:dyDescent="0.2">
      <c r="A122" s="7">
        <v>2</v>
      </c>
      <c r="B122" s="8" t="s">
        <v>109</v>
      </c>
      <c r="C122" s="128"/>
      <c r="D122" s="21">
        <v>1400</v>
      </c>
      <c r="E122" s="21">
        <v>700</v>
      </c>
      <c r="F122" s="32">
        <v>750</v>
      </c>
      <c r="G122" s="6">
        <v>16.626300000000001</v>
      </c>
      <c r="H122" s="37">
        <f>1.4*0.7*0.075</f>
        <v>7.3499999999999982E-2</v>
      </c>
      <c r="I122" s="100">
        <v>2831</v>
      </c>
    </row>
    <row r="123" spans="1:9" s="16" customFormat="1" ht="75" customHeight="1" x14ac:dyDescent="0.2">
      <c r="A123" s="7">
        <v>3</v>
      </c>
      <c r="B123" s="8" t="s">
        <v>110</v>
      </c>
      <c r="C123" s="128"/>
      <c r="D123" s="21">
        <v>1500</v>
      </c>
      <c r="E123" s="21">
        <v>750</v>
      </c>
      <c r="F123" s="32">
        <v>750</v>
      </c>
      <c r="G123" s="6">
        <v>15.658160000000001</v>
      </c>
      <c r="H123" s="37">
        <f>1.5*0.75*0.075</f>
        <v>8.4374999999999992E-2</v>
      </c>
      <c r="I123" s="100">
        <v>3021</v>
      </c>
    </row>
    <row r="124" spans="1:9" s="16" customFormat="1" ht="75" customHeight="1" x14ac:dyDescent="0.2">
      <c r="A124" s="7">
        <v>4</v>
      </c>
      <c r="B124" s="8" t="s">
        <v>111</v>
      </c>
      <c r="C124" s="127"/>
      <c r="D124" s="21">
        <v>1600</v>
      </c>
      <c r="E124" s="21">
        <v>800</v>
      </c>
      <c r="F124" s="32">
        <v>750</v>
      </c>
      <c r="G124" s="6">
        <v>24.328863999999996</v>
      </c>
      <c r="H124" s="37">
        <f>1.6*0.8*0.075</f>
        <v>9.6000000000000016E-2</v>
      </c>
      <c r="I124" s="100">
        <v>3146</v>
      </c>
    </row>
    <row r="125" spans="1:9" ht="44.25" customHeight="1" x14ac:dyDescent="0.35">
      <c r="A125" s="48" t="s">
        <v>112</v>
      </c>
      <c r="B125" s="49"/>
      <c r="C125" s="50"/>
      <c r="D125" s="51"/>
      <c r="E125" s="51"/>
      <c r="F125" s="51"/>
      <c r="G125" s="46"/>
      <c r="H125" s="47"/>
      <c r="I125" s="52"/>
    </row>
    <row r="126" spans="1:9" s="16" customFormat="1" ht="129.94999999999999" customHeight="1" x14ac:dyDescent="0.2">
      <c r="A126" s="7">
        <v>1</v>
      </c>
      <c r="B126" s="8" t="s">
        <v>113</v>
      </c>
      <c r="C126" s="102"/>
      <c r="D126" s="21">
        <v>1800</v>
      </c>
      <c r="E126" s="21">
        <v>900</v>
      </c>
      <c r="F126" s="32">
        <v>750</v>
      </c>
      <c r="G126" s="6">
        <v>28.086522000000002</v>
      </c>
      <c r="H126" s="37">
        <f>1.8*0.9*0.075</f>
        <v>0.1215</v>
      </c>
      <c r="I126" s="100">
        <v>4066</v>
      </c>
    </row>
    <row r="127" spans="1:9" ht="129.94999999999999" customHeight="1" x14ac:dyDescent="0.2">
      <c r="A127" s="7">
        <v>2</v>
      </c>
      <c r="B127" s="8" t="s">
        <v>114</v>
      </c>
      <c r="C127" s="127"/>
      <c r="D127" s="21">
        <v>2400</v>
      </c>
      <c r="E127" s="21">
        <v>1200</v>
      </c>
      <c r="F127" s="32">
        <v>750</v>
      </c>
      <c r="G127" s="6">
        <v>49.534688000000003</v>
      </c>
      <c r="H127" s="37">
        <f>2.4*1.2*0.075</f>
        <v>0.216</v>
      </c>
      <c r="I127" s="100">
        <v>5035</v>
      </c>
    </row>
    <row r="128" spans="1:9" ht="41.25" customHeight="1" x14ac:dyDescent="0.35">
      <c r="A128" s="48" t="s">
        <v>115</v>
      </c>
      <c r="B128" s="49"/>
      <c r="C128" s="50"/>
      <c r="D128" s="51"/>
      <c r="E128" s="51"/>
      <c r="F128" s="51"/>
      <c r="G128" s="46"/>
      <c r="H128" s="47"/>
      <c r="I128" s="52"/>
    </row>
    <row r="129" spans="1:9" ht="51" customHeight="1" x14ac:dyDescent="0.2">
      <c r="A129" s="7">
        <v>1</v>
      </c>
      <c r="B129" s="15" t="s">
        <v>116</v>
      </c>
      <c r="C129" s="102"/>
      <c r="D129" s="21">
        <v>900</v>
      </c>
      <c r="E129" s="21">
        <v>600</v>
      </c>
      <c r="F129" s="32">
        <v>750</v>
      </c>
      <c r="G129" s="6">
        <v>11.498503000000001</v>
      </c>
      <c r="H129" s="37">
        <f>0.9*0.8*0.075</f>
        <v>5.4000000000000006E-2</v>
      </c>
      <c r="I129" s="100">
        <v>1988</v>
      </c>
    </row>
    <row r="130" spans="1:9" ht="51" customHeight="1" x14ac:dyDescent="0.2">
      <c r="A130" s="7">
        <v>2</v>
      </c>
      <c r="B130" s="15" t="s">
        <v>117</v>
      </c>
      <c r="C130" s="128"/>
      <c r="D130" s="21">
        <v>1200</v>
      </c>
      <c r="E130" s="21">
        <v>600</v>
      </c>
      <c r="F130" s="32">
        <v>750</v>
      </c>
      <c r="G130" s="6">
        <v>12.868753999999999</v>
      </c>
      <c r="H130" s="36">
        <f>1.2*0.8*0.075</f>
        <v>7.1999999999999995E-2</v>
      </c>
      <c r="I130" s="100">
        <v>2324</v>
      </c>
    </row>
    <row r="131" spans="1:9" ht="51" customHeight="1" x14ac:dyDescent="0.2">
      <c r="A131" s="7">
        <v>3</v>
      </c>
      <c r="B131" s="15" t="s">
        <v>118</v>
      </c>
      <c r="C131" s="128"/>
      <c r="D131" s="21">
        <v>1200</v>
      </c>
      <c r="E131" s="21">
        <v>700</v>
      </c>
      <c r="F131" s="32">
        <v>750</v>
      </c>
      <c r="G131" s="6">
        <v>14.350594000000001</v>
      </c>
      <c r="H131" s="36">
        <f>1.2*0.9*0.075</f>
        <v>8.1000000000000003E-2</v>
      </c>
      <c r="I131" s="100">
        <v>2417</v>
      </c>
    </row>
    <row r="132" spans="1:9" ht="51" customHeight="1" x14ac:dyDescent="0.2">
      <c r="A132" s="7">
        <v>4</v>
      </c>
      <c r="B132" s="15" t="s">
        <v>119</v>
      </c>
      <c r="C132" s="127"/>
      <c r="D132" s="21">
        <v>1200</v>
      </c>
      <c r="E132" s="21">
        <v>800</v>
      </c>
      <c r="F132" s="32">
        <v>750</v>
      </c>
      <c r="G132" s="6">
        <v>16.703308</v>
      </c>
      <c r="H132" s="36">
        <f>1.2*1*0.075</f>
        <v>0.09</v>
      </c>
      <c r="I132" s="100">
        <v>2508</v>
      </c>
    </row>
    <row r="133" spans="1:9" ht="45" customHeight="1" x14ac:dyDescent="0.35">
      <c r="A133" s="48" t="s">
        <v>120</v>
      </c>
      <c r="B133" s="49"/>
      <c r="C133" s="50"/>
      <c r="D133" s="61"/>
      <c r="E133" s="61"/>
      <c r="F133" s="61"/>
      <c r="G133" s="46"/>
      <c r="H133" s="47"/>
      <c r="I133" s="52"/>
    </row>
    <row r="134" spans="1:9" ht="45" customHeight="1" x14ac:dyDescent="0.2">
      <c r="A134" s="7">
        <v>1</v>
      </c>
      <c r="B134" s="8" t="s">
        <v>121</v>
      </c>
      <c r="C134" s="149"/>
      <c r="D134" s="21">
        <v>1100</v>
      </c>
      <c r="E134" s="21">
        <v>600</v>
      </c>
      <c r="F134" s="32">
        <v>750</v>
      </c>
      <c r="G134" s="6">
        <v>16.089804000000001</v>
      </c>
      <c r="H134" s="37">
        <v>0.05</v>
      </c>
      <c r="I134" s="100">
        <v>2549</v>
      </c>
    </row>
    <row r="135" spans="1:9" ht="45" customHeight="1" x14ac:dyDescent="0.2">
      <c r="A135" s="7">
        <v>2</v>
      </c>
      <c r="B135" s="8" t="s">
        <v>122</v>
      </c>
      <c r="C135" s="154"/>
      <c r="D135" s="21">
        <v>1200</v>
      </c>
      <c r="E135" s="21">
        <v>600</v>
      </c>
      <c r="F135" s="32">
        <v>750</v>
      </c>
      <c r="G135" s="6">
        <v>16.867024000000001</v>
      </c>
      <c r="H135" s="37">
        <v>5.3999999999999999E-2</v>
      </c>
      <c r="I135" s="100">
        <v>2616</v>
      </c>
    </row>
    <row r="136" spans="1:9" ht="45" customHeight="1" x14ac:dyDescent="0.2">
      <c r="A136" s="7">
        <v>3</v>
      </c>
      <c r="B136" s="8" t="s">
        <v>123</v>
      </c>
      <c r="C136" s="154"/>
      <c r="D136" s="21">
        <v>1200</v>
      </c>
      <c r="E136" s="21">
        <v>700</v>
      </c>
      <c r="F136" s="32">
        <v>750</v>
      </c>
      <c r="G136" s="6">
        <v>17.628039999999999</v>
      </c>
      <c r="H136" s="37">
        <v>6.3E-2</v>
      </c>
      <c r="I136" s="100">
        <v>3044</v>
      </c>
    </row>
    <row r="137" spans="1:9" ht="45" customHeight="1" x14ac:dyDescent="0.2">
      <c r="A137" s="7">
        <v>4</v>
      </c>
      <c r="B137" s="8" t="s">
        <v>124</v>
      </c>
      <c r="C137" s="154"/>
      <c r="D137" s="21">
        <v>1200</v>
      </c>
      <c r="E137" s="21">
        <v>800</v>
      </c>
      <c r="F137" s="32">
        <v>750</v>
      </c>
      <c r="G137" s="6">
        <v>19.213360000000002</v>
      </c>
      <c r="H137" s="37">
        <v>7.1999999999999995E-2</v>
      </c>
      <c r="I137" s="100">
        <v>3148</v>
      </c>
    </row>
    <row r="138" spans="1:9" ht="45" customHeight="1" x14ac:dyDescent="0.2">
      <c r="A138" s="7">
        <v>5</v>
      </c>
      <c r="B138" s="8" t="s">
        <v>125</v>
      </c>
      <c r="C138" s="154"/>
      <c r="D138" s="21">
        <v>1300</v>
      </c>
      <c r="E138" s="21">
        <v>600</v>
      </c>
      <c r="F138" s="32">
        <v>750</v>
      </c>
      <c r="G138" s="6">
        <v>19.903712000000002</v>
      </c>
      <c r="H138" s="37">
        <v>5.8999999999999997E-2</v>
      </c>
      <c r="I138" s="100">
        <v>3051</v>
      </c>
    </row>
    <row r="139" spans="1:9" ht="45" customHeight="1" x14ac:dyDescent="0.2">
      <c r="A139" s="7">
        <v>6</v>
      </c>
      <c r="B139" s="8" t="s">
        <v>126</v>
      </c>
      <c r="C139" s="154"/>
      <c r="D139" s="21">
        <v>1300</v>
      </c>
      <c r="E139" s="21">
        <v>800</v>
      </c>
      <c r="F139" s="32">
        <v>750</v>
      </c>
      <c r="G139" s="6">
        <v>20.308779999999999</v>
      </c>
      <c r="H139" s="37">
        <v>7.8E-2</v>
      </c>
      <c r="I139" s="100">
        <v>3226</v>
      </c>
    </row>
    <row r="140" spans="1:9" ht="45" customHeight="1" x14ac:dyDescent="0.2">
      <c r="A140" s="7">
        <v>7</v>
      </c>
      <c r="B140" s="8" t="s">
        <v>127</v>
      </c>
      <c r="C140" s="154"/>
      <c r="D140" s="21">
        <v>1500</v>
      </c>
      <c r="E140" s="21">
        <v>600</v>
      </c>
      <c r="F140" s="32">
        <v>750</v>
      </c>
      <c r="G140" s="6">
        <v>19.194600000000001</v>
      </c>
      <c r="H140" s="37">
        <v>6.8000000000000005E-2</v>
      </c>
      <c r="I140" s="100">
        <v>3290</v>
      </c>
    </row>
    <row r="141" spans="1:9" ht="45" customHeight="1" x14ac:dyDescent="0.2">
      <c r="A141" s="7">
        <v>8</v>
      </c>
      <c r="B141" s="8" t="s">
        <v>128</v>
      </c>
      <c r="C141" s="155"/>
      <c r="D141" s="21">
        <v>1500</v>
      </c>
      <c r="E141" s="21">
        <v>700</v>
      </c>
      <c r="F141" s="32">
        <v>750</v>
      </c>
      <c r="G141" s="6">
        <v>22.257100000000001</v>
      </c>
      <c r="H141" s="37">
        <v>7.9000000000000001E-2</v>
      </c>
      <c r="I141" s="100">
        <v>3390</v>
      </c>
    </row>
    <row r="142" spans="1:9" ht="37.5" customHeight="1" x14ac:dyDescent="0.2">
      <c r="A142" s="48" t="s">
        <v>129</v>
      </c>
      <c r="B142" s="62"/>
      <c r="C142" s="63"/>
      <c r="D142" s="56"/>
      <c r="E142" s="56"/>
      <c r="F142" s="56"/>
      <c r="G142" s="46"/>
      <c r="H142" s="47"/>
      <c r="I142" s="52"/>
    </row>
    <row r="143" spans="1:9" ht="46.5" customHeight="1" x14ac:dyDescent="0.2">
      <c r="A143" s="7">
        <v>1</v>
      </c>
      <c r="B143" s="8" t="s">
        <v>130</v>
      </c>
      <c r="C143" s="102"/>
      <c r="D143" s="21">
        <v>1500</v>
      </c>
      <c r="E143" s="21">
        <v>900</v>
      </c>
      <c r="F143" s="32">
        <v>750</v>
      </c>
      <c r="G143" s="6">
        <v>26.983087999999999</v>
      </c>
      <c r="H143" s="37">
        <v>0.10100000000000001</v>
      </c>
      <c r="I143" s="100">
        <v>4102</v>
      </c>
    </row>
    <row r="144" spans="1:9" ht="46.5" customHeight="1" x14ac:dyDescent="0.2">
      <c r="A144" s="7">
        <v>2</v>
      </c>
      <c r="B144" s="8" t="s">
        <v>131</v>
      </c>
      <c r="C144" s="128"/>
      <c r="D144" s="21">
        <v>1800</v>
      </c>
      <c r="E144" s="21">
        <v>700</v>
      </c>
      <c r="F144" s="32">
        <v>750</v>
      </c>
      <c r="G144" s="6">
        <v>29.153087999999997</v>
      </c>
      <c r="H144" s="37">
        <v>9.5000000000000001E-2</v>
      </c>
      <c r="I144" s="100">
        <v>4408</v>
      </c>
    </row>
    <row r="145" spans="1:9" ht="46.5" customHeight="1" x14ac:dyDescent="0.2">
      <c r="A145" s="7">
        <v>3</v>
      </c>
      <c r="B145" s="8" t="s">
        <v>132</v>
      </c>
      <c r="C145" s="128"/>
      <c r="D145" s="21">
        <v>1800</v>
      </c>
      <c r="E145" s="21">
        <v>800</v>
      </c>
      <c r="F145" s="32">
        <v>750</v>
      </c>
      <c r="G145" s="6">
        <v>29.019604000000001</v>
      </c>
      <c r="H145" s="37">
        <v>0.108</v>
      </c>
      <c r="I145" s="100">
        <v>4527</v>
      </c>
    </row>
    <row r="146" spans="1:9" ht="46.5" customHeight="1" x14ac:dyDescent="0.2">
      <c r="A146" s="7">
        <v>4</v>
      </c>
      <c r="B146" s="8" t="s">
        <v>133</v>
      </c>
      <c r="C146" s="128"/>
      <c r="D146" s="21">
        <v>1800</v>
      </c>
      <c r="E146" s="21">
        <v>900</v>
      </c>
      <c r="F146" s="32">
        <v>750</v>
      </c>
      <c r="G146" s="6">
        <v>31.830883999999998</v>
      </c>
      <c r="H146" s="37">
        <v>0.122</v>
      </c>
      <c r="I146" s="100">
        <v>4646</v>
      </c>
    </row>
    <row r="147" spans="1:9" ht="46.5" customHeight="1" x14ac:dyDescent="0.2">
      <c r="A147" s="7">
        <v>5</v>
      </c>
      <c r="B147" s="8" t="s">
        <v>134</v>
      </c>
      <c r="C147" s="128"/>
      <c r="D147" s="21">
        <v>2000</v>
      </c>
      <c r="E147" s="21">
        <v>900</v>
      </c>
      <c r="F147" s="32">
        <v>750</v>
      </c>
      <c r="G147" s="6">
        <v>36.753703999999999</v>
      </c>
      <c r="H147" s="37">
        <v>0.13500000000000001</v>
      </c>
      <c r="I147" s="100">
        <v>4868</v>
      </c>
    </row>
    <row r="148" spans="1:9" ht="46.5" customHeight="1" x14ac:dyDescent="0.2">
      <c r="A148" s="7">
        <v>6</v>
      </c>
      <c r="B148" s="8" t="s">
        <v>135</v>
      </c>
      <c r="C148" s="127"/>
      <c r="D148" s="21">
        <v>2400</v>
      </c>
      <c r="E148" s="21">
        <v>900</v>
      </c>
      <c r="F148" s="32">
        <v>750</v>
      </c>
      <c r="G148" s="6">
        <v>36.753703999999999</v>
      </c>
      <c r="H148" s="37">
        <v>0.16200000000000001</v>
      </c>
      <c r="I148" s="100">
        <v>5196</v>
      </c>
    </row>
    <row r="149" spans="1:9" ht="54.95" customHeight="1" x14ac:dyDescent="0.35">
      <c r="A149" s="48" t="s">
        <v>136</v>
      </c>
      <c r="B149" s="49"/>
      <c r="C149" s="50"/>
      <c r="D149" s="51"/>
      <c r="E149" s="51"/>
      <c r="F149" s="51"/>
      <c r="G149" s="46"/>
      <c r="H149" s="47"/>
      <c r="I149" s="52"/>
    </row>
    <row r="150" spans="1:9" ht="54.95" customHeight="1" x14ac:dyDescent="0.2">
      <c r="A150" s="7">
        <v>1</v>
      </c>
      <c r="B150" s="8" t="s">
        <v>137</v>
      </c>
      <c r="C150" s="102"/>
      <c r="D150" s="21">
        <v>1200</v>
      </c>
      <c r="E150" s="21">
        <v>900</v>
      </c>
      <c r="F150" s="32">
        <v>750</v>
      </c>
      <c r="G150" s="6">
        <v>25.443117999999998</v>
      </c>
      <c r="H150" s="37">
        <v>8.1000000000000003E-2</v>
      </c>
      <c r="I150" s="100">
        <v>3233</v>
      </c>
    </row>
    <row r="151" spans="1:9" ht="54.95" customHeight="1" x14ac:dyDescent="0.2">
      <c r="A151" s="7">
        <v>2</v>
      </c>
      <c r="B151" s="8" t="s">
        <v>138</v>
      </c>
      <c r="C151" s="128"/>
      <c r="D151" s="21">
        <v>1500</v>
      </c>
      <c r="E151" s="21">
        <v>900</v>
      </c>
      <c r="F151" s="32">
        <v>750</v>
      </c>
      <c r="G151" s="6">
        <v>25.366543999999998</v>
      </c>
      <c r="H151" s="37">
        <v>0.10100000000000001</v>
      </c>
      <c r="I151" s="100">
        <v>4091</v>
      </c>
    </row>
    <row r="152" spans="1:9" ht="54.95" customHeight="1" x14ac:dyDescent="0.2">
      <c r="A152" s="7">
        <v>3</v>
      </c>
      <c r="B152" s="8" t="s">
        <v>139</v>
      </c>
      <c r="C152" s="128"/>
      <c r="D152" s="21">
        <v>1800</v>
      </c>
      <c r="E152" s="21">
        <v>900</v>
      </c>
      <c r="F152" s="32">
        <v>750</v>
      </c>
      <c r="G152" s="6">
        <v>29.019604000000001</v>
      </c>
      <c r="H152" s="37">
        <v>0.122</v>
      </c>
      <c r="I152" s="100">
        <v>4613</v>
      </c>
    </row>
    <row r="153" spans="1:9" ht="54.95" customHeight="1" x14ac:dyDescent="0.2">
      <c r="A153" s="7">
        <v>4</v>
      </c>
      <c r="B153" s="8" t="s">
        <v>140</v>
      </c>
      <c r="C153" s="128"/>
      <c r="D153" s="21">
        <v>2000</v>
      </c>
      <c r="E153" s="21">
        <v>900</v>
      </c>
      <c r="F153" s="32">
        <v>750</v>
      </c>
      <c r="G153" s="6">
        <v>31.830883999999998</v>
      </c>
      <c r="H153" s="37">
        <v>0.13500000000000001</v>
      </c>
      <c r="I153" s="100">
        <v>4843</v>
      </c>
    </row>
    <row r="154" spans="1:9" ht="54.95" customHeight="1" x14ac:dyDescent="0.2">
      <c r="A154" s="7">
        <v>5</v>
      </c>
      <c r="B154" s="8" t="s">
        <v>141</v>
      </c>
      <c r="C154" s="127"/>
      <c r="D154" s="21">
        <v>2250</v>
      </c>
      <c r="E154" s="21">
        <v>700</v>
      </c>
      <c r="F154" s="32">
        <v>750</v>
      </c>
      <c r="G154" s="6">
        <v>42.654745999999996</v>
      </c>
      <c r="H154" s="37">
        <v>0.11799999999999999</v>
      </c>
      <c r="I154" s="100">
        <v>4725</v>
      </c>
    </row>
    <row r="155" spans="1:9" s="11" customFormat="1" ht="45.75" customHeight="1" x14ac:dyDescent="0.2">
      <c r="A155" s="48" t="s">
        <v>142</v>
      </c>
      <c r="B155" s="54"/>
      <c r="C155" s="55"/>
      <c r="D155" s="56"/>
      <c r="E155" s="56"/>
      <c r="F155" s="56"/>
      <c r="G155" s="46"/>
      <c r="H155" s="47"/>
      <c r="I155" s="52"/>
    </row>
    <row r="156" spans="1:9" ht="125.1" customHeight="1" x14ac:dyDescent="0.2">
      <c r="A156" s="7">
        <v>1</v>
      </c>
      <c r="B156" s="8" t="s">
        <v>143</v>
      </c>
      <c r="C156" s="150"/>
      <c r="D156" s="21">
        <v>1700</v>
      </c>
      <c r="E156" s="21">
        <v>900</v>
      </c>
      <c r="F156" s="21">
        <v>750</v>
      </c>
      <c r="G156" s="6">
        <v>44.8</v>
      </c>
      <c r="H156" s="37">
        <v>0.115</v>
      </c>
      <c r="I156" s="100">
        <v>4712</v>
      </c>
    </row>
    <row r="157" spans="1:9" ht="125.1" customHeight="1" x14ac:dyDescent="0.2">
      <c r="A157" s="7">
        <v>2</v>
      </c>
      <c r="B157" s="8" t="s">
        <v>144</v>
      </c>
      <c r="C157" s="151"/>
      <c r="D157" s="21">
        <v>1800</v>
      </c>
      <c r="E157" s="21">
        <v>900</v>
      </c>
      <c r="F157" s="21">
        <v>750</v>
      </c>
      <c r="G157" s="6">
        <v>45.3</v>
      </c>
      <c r="H157" s="37">
        <v>0.122</v>
      </c>
      <c r="I157" s="100">
        <v>4777</v>
      </c>
    </row>
    <row r="158" spans="1:9" ht="125.1" customHeight="1" x14ac:dyDescent="0.2">
      <c r="A158" s="7">
        <v>3</v>
      </c>
      <c r="B158" s="8" t="s">
        <v>145</v>
      </c>
      <c r="C158" s="152"/>
      <c r="D158" s="21">
        <v>2500</v>
      </c>
      <c r="E158" s="21">
        <v>1200</v>
      </c>
      <c r="F158" s="21">
        <v>750</v>
      </c>
      <c r="G158" s="6">
        <v>47.8</v>
      </c>
      <c r="H158" s="37">
        <v>0.22500000000000001</v>
      </c>
      <c r="I158" s="100">
        <v>6142</v>
      </c>
    </row>
    <row r="159" spans="1:9" s="11" customFormat="1" ht="65.099999999999994" customHeight="1" x14ac:dyDescent="0.35">
      <c r="A159" s="48" t="s">
        <v>146</v>
      </c>
      <c r="B159" s="49"/>
      <c r="C159" s="50"/>
      <c r="D159" s="51"/>
      <c r="E159" s="51"/>
      <c r="F159" s="51"/>
      <c r="G159" s="46"/>
      <c r="H159" s="47"/>
      <c r="I159" s="52"/>
    </row>
    <row r="160" spans="1:9" s="16" customFormat="1" ht="65.099999999999994" customHeight="1" x14ac:dyDescent="0.2">
      <c r="A160" s="7">
        <v>1</v>
      </c>
      <c r="B160" s="8" t="s">
        <v>147</v>
      </c>
      <c r="C160" s="136"/>
      <c r="D160" s="21">
        <v>600</v>
      </c>
      <c r="E160" s="21">
        <v>600</v>
      </c>
      <c r="F160" s="21">
        <v>750</v>
      </c>
      <c r="G160" s="6">
        <v>11.254184</v>
      </c>
      <c r="H160" s="37">
        <v>2.7E-2</v>
      </c>
      <c r="I160" s="100">
        <v>4013</v>
      </c>
    </row>
    <row r="161" spans="1:9" s="16" customFormat="1" ht="65.099999999999994" customHeight="1" x14ac:dyDescent="0.2">
      <c r="A161" s="7">
        <v>2</v>
      </c>
      <c r="B161" s="8" t="s">
        <v>148</v>
      </c>
      <c r="C161" s="153"/>
      <c r="D161" s="21">
        <v>750</v>
      </c>
      <c r="E161" s="21">
        <v>750</v>
      </c>
      <c r="F161" s="21">
        <v>750</v>
      </c>
      <c r="G161" s="6">
        <v>13.125004000000001</v>
      </c>
      <c r="H161" s="37">
        <v>4.2000000000000003E-2</v>
      </c>
      <c r="I161" s="100">
        <v>4412</v>
      </c>
    </row>
    <row r="162" spans="1:9" s="16" customFormat="1" ht="65.099999999999994" customHeight="1" x14ac:dyDescent="0.2">
      <c r="A162" s="7">
        <v>3</v>
      </c>
      <c r="B162" s="8" t="s">
        <v>149</v>
      </c>
      <c r="C162" s="153"/>
      <c r="D162" s="21">
        <v>900</v>
      </c>
      <c r="E162" s="21">
        <v>900</v>
      </c>
      <c r="F162" s="21">
        <v>750</v>
      </c>
      <c r="G162" s="6">
        <v>15.14</v>
      </c>
      <c r="H162" s="37">
        <v>6.0999999999999999E-2</v>
      </c>
      <c r="I162" s="100">
        <v>4774</v>
      </c>
    </row>
    <row r="163" spans="1:9" s="16" customFormat="1" ht="65.099999999999994" customHeight="1" x14ac:dyDescent="0.2">
      <c r="A163" s="7">
        <v>4</v>
      </c>
      <c r="B163" s="8" t="s">
        <v>150</v>
      </c>
      <c r="C163" s="137"/>
      <c r="D163" s="21">
        <v>1000</v>
      </c>
      <c r="E163" s="21">
        <v>1000</v>
      </c>
      <c r="F163" s="21">
        <v>750</v>
      </c>
      <c r="G163" s="6">
        <v>16.414004000000002</v>
      </c>
      <c r="H163" s="37">
        <v>7.4999999999999997E-2</v>
      </c>
      <c r="I163" s="100">
        <v>5086</v>
      </c>
    </row>
    <row r="164" spans="1:9" s="11" customFormat="1" ht="65.099999999999994" customHeight="1" x14ac:dyDescent="0.35">
      <c r="A164" s="48" t="s">
        <v>151</v>
      </c>
      <c r="B164" s="49"/>
      <c r="C164" s="50"/>
      <c r="D164" s="61"/>
      <c r="E164" s="61"/>
      <c r="F164" s="61"/>
      <c r="G164" s="46"/>
      <c r="H164" s="47"/>
      <c r="I164" s="52"/>
    </row>
    <row r="165" spans="1:9" s="16" customFormat="1" ht="80.099999999999994" customHeight="1" x14ac:dyDescent="0.2">
      <c r="A165" s="7">
        <v>1</v>
      </c>
      <c r="B165" s="15" t="s">
        <v>152</v>
      </c>
      <c r="C165" s="102"/>
      <c r="D165" s="21">
        <v>700</v>
      </c>
      <c r="E165" s="21">
        <v>700</v>
      </c>
      <c r="F165" s="21">
        <v>750</v>
      </c>
      <c r="G165" s="6">
        <v>9.8521739999999998</v>
      </c>
      <c r="H165" s="37">
        <v>3.6999999999999998E-2</v>
      </c>
      <c r="I165" s="100">
        <v>2192</v>
      </c>
    </row>
    <row r="166" spans="1:9" s="16" customFormat="1" ht="80.099999999999994" customHeight="1" x14ac:dyDescent="0.2">
      <c r="A166" s="7">
        <v>2</v>
      </c>
      <c r="B166" s="18" t="s">
        <v>153</v>
      </c>
      <c r="C166" s="128"/>
      <c r="D166" s="21">
        <v>750</v>
      </c>
      <c r="E166" s="21">
        <v>750</v>
      </c>
      <c r="F166" s="21">
        <v>750</v>
      </c>
      <c r="G166" s="6">
        <v>11.8</v>
      </c>
      <c r="H166" s="37">
        <v>4.2000000000000003E-2</v>
      </c>
      <c r="I166" s="100">
        <v>2272</v>
      </c>
    </row>
    <row r="167" spans="1:9" s="16" customFormat="1" ht="80.099999999999994" customHeight="1" x14ac:dyDescent="0.2">
      <c r="A167" s="7">
        <v>3</v>
      </c>
      <c r="B167" s="18" t="s">
        <v>154</v>
      </c>
      <c r="C167" s="128"/>
      <c r="D167" s="21">
        <v>850</v>
      </c>
      <c r="E167" s="21">
        <v>850</v>
      </c>
      <c r="F167" s="21">
        <v>750</v>
      </c>
      <c r="G167" s="6">
        <v>13.499844</v>
      </c>
      <c r="H167" s="37">
        <v>5.3999999999999999E-2</v>
      </c>
      <c r="I167" s="100">
        <v>2437</v>
      </c>
    </row>
    <row r="168" spans="1:9" s="16" customFormat="1" ht="80.099999999999994" customHeight="1" x14ac:dyDescent="0.2">
      <c r="A168" s="7">
        <v>4</v>
      </c>
      <c r="B168" s="18" t="s">
        <v>155</v>
      </c>
      <c r="C168" s="127"/>
      <c r="D168" s="21">
        <v>900</v>
      </c>
      <c r="E168" s="21">
        <v>900</v>
      </c>
      <c r="F168" s="21">
        <v>750</v>
      </c>
      <c r="G168" s="6">
        <v>45.633824000000004</v>
      </c>
      <c r="H168" s="37">
        <v>6.0999999999999999E-2</v>
      </c>
      <c r="I168" s="100">
        <v>2523</v>
      </c>
    </row>
    <row r="169" spans="1:9" s="11" customFormat="1" ht="35.25" customHeight="1" x14ac:dyDescent="0.35">
      <c r="A169" s="48" t="s">
        <v>156</v>
      </c>
      <c r="B169" s="49"/>
      <c r="C169" s="50"/>
      <c r="D169" s="61"/>
      <c r="E169" s="61"/>
      <c r="F169" s="61"/>
      <c r="G169" s="46"/>
      <c r="H169" s="47"/>
      <c r="I169" s="52"/>
    </row>
    <row r="170" spans="1:9" s="16" customFormat="1" ht="125.1" customHeight="1" x14ac:dyDescent="0.2">
      <c r="A170" s="7">
        <v>1</v>
      </c>
      <c r="B170" s="8" t="s">
        <v>157</v>
      </c>
      <c r="C170" s="136"/>
      <c r="D170" s="21">
        <v>1200</v>
      </c>
      <c r="E170" s="21">
        <v>1200</v>
      </c>
      <c r="F170" s="21">
        <v>750</v>
      </c>
      <c r="G170" s="6">
        <v>22.455207999999999</v>
      </c>
      <c r="H170" s="37">
        <v>0.108</v>
      </c>
      <c r="I170" s="100">
        <v>4021</v>
      </c>
    </row>
    <row r="171" spans="1:9" s="16" customFormat="1" ht="125.1" customHeight="1" x14ac:dyDescent="0.2">
      <c r="A171" s="7">
        <v>2</v>
      </c>
      <c r="B171" s="8" t="s">
        <v>158</v>
      </c>
      <c r="C171" s="137"/>
      <c r="D171" s="21">
        <v>1800</v>
      </c>
      <c r="E171" s="21">
        <v>1800</v>
      </c>
      <c r="F171" s="21">
        <v>750</v>
      </c>
      <c r="G171" s="6">
        <v>45.633824000000004</v>
      </c>
      <c r="H171" s="37">
        <v>0.24299999999999999</v>
      </c>
      <c r="I171" s="100">
        <v>5497</v>
      </c>
    </row>
    <row r="172" spans="1:9" ht="24" thickBot="1" x14ac:dyDescent="0.4">
      <c r="G172" s="2"/>
      <c r="H172" s="94"/>
      <c r="I172" s="93"/>
    </row>
    <row r="173" spans="1:9" ht="39" customHeight="1" x14ac:dyDescent="0.5">
      <c r="B173" s="141" t="s">
        <v>166</v>
      </c>
      <c r="C173" s="142"/>
      <c r="D173" s="142"/>
      <c r="E173" s="142"/>
      <c r="F173" s="142"/>
      <c r="G173" s="95"/>
      <c r="H173" s="96"/>
      <c r="I173" s="24"/>
    </row>
    <row r="174" spans="1:9" ht="39" customHeight="1" thickBot="1" x14ac:dyDescent="0.55000000000000004">
      <c r="B174" s="143"/>
      <c r="C174" s="144"/>
      <c r="D174" s="144"/>
      <c r="E174" s="144"/>
      <c r="F174" s="144"/>
      <c r="G174" s="92"/>
      <c r="H174" s="99"/>
      <c r="I174" s="24"/>
    </row>
    <row r="175" spans="1:9" x14ac:dyDescent="0.35">
      <c r="B175" s="25"/>
      <c r="C175" s="9"/>
      <c r="D175" s="17"/>
      <c r="E175" s="17"/>
      <c r="F175" s="17"/>
      <c r="G175" s="95"/>
      <c r="H175" s="97"/>
      <c r="I175" s="91"/>
    </row>
    <row r="176" spans="1:9" x14ac:dyDescent="0.35">
      <c r="B176" s="25"/>
      <c r="C176" s="9"/>
      <c r="D176" s="17"/>
      <c r="E176" s="17"/>
      <c r="F176" s="17"/>
      <c r="G176" s="2"/>
      <c r="H176" s="97"/>
      <c r="I176" s="91"/>
    </row>
    <row r="177" spans="1:9" x14ac:dyDescent="0.35">
      <c r="B177" s="25"/>
      <c r="C177" s="9"/>
      <c r="D177" s="17"/>
      <c r="E177" s="17"/>
      <c r="F177" s="17"/>
      <c r="G177" s="2"/>
      <c r="H177" s="97"/>
      <c r="I177" s="91"/>
    </row>
    <row r="178" spans="1:9" x14ac:dyDescent="0.35">
      <c r="B178" s="25"/>
      <c r="C178" s="9"/>
      <c r="D178" s="17"/>
      <c r="E178" s="17"/>
      <c r="F178" s="17"/>
      <c r="G178" s="2"/>
      <c r="H178" s="97"/>
      <c r="I178" s="91"/>
    </row>
    <row r="179" spans="1:9" x14ac:dyDescent="0.35">
      <c r="B179" s="25"/>
      <c r="C179" s="9"/>
      <c r="D179" s="17"/>
      <c r="E179" s="17"/>
      <c r="F179" s="17"/>
      <c r="G179" s="2"/>
      <c r="H179" s="97"/>
      <c r="I179" s="91"/>
    </row>
    <row r="180" spans="1:9" x14ac:dyDescent="0.35">
      <c r="B180" s="25"/>
      <c r="C180" s="9"/>
      <c r="D180" s="17"/>
      <c r="E180" s="17"/>
      <c r="F180" s="17"/>
      <c r="G180" s="2"/>
      <c r="H180" s="97"/>
      <c r="I180" s="91"/>
    </row>
    <row r="181" spans="1:9" x14ac:dyDescent="0.35">
      <c r="A181" s="1"/>
      <c r="B181" s="25"/>
      <c r="C181" s="9"/>
      <c r="D181" s="17"/>
      <c r="E181" s="17"/>
      <c r="F181" s="17"/>
      <c r="G181" s="2"/>
      <c r="H181" s="97"/>
      <c r="I181" s="91"/>
    </row>
    <row r="182" spans="1:9" ht="44.25" x14ac:dyDescent="0.55000000000000004">
      <c r="A182" s="1"/>
      <c r="B182" s="26" t="s">
        <v>196</v>
      </c>
      <c r="C182" s="9"/>
      <c r="D182" s="17"/>
      <c r="E182" s="17"/>
      <c r="F182" s="17"/>
      <c r="G182" s="2"/>
      <c r="H182" s="97"/>
      <c r="I182" s="91"/>
    </row>
    <row r="183" spans="1:9" ht="24" thickBot="1" x14ac:dyDescent="0.4">
      <c r="A183" s="1"/>
      <c r="B183" s="27"/>
      <c r="C183" s="28"/>
      <c r="D183" s="29"/>
      <c r="E183" s="29"/>
      <c r="F183" s="29"/>
      <c r="G183" s="92"/>
      <c r="H183" s="98"/>
      <c r="I183" s="91"/>
    </row>
    <row r="184" spans="1:9" x14ac:dyDescent="0.2">
      <c r="A184" s="1"/>
      <c r="B184" s="1"/>
      <c r="C184" s="1"/>
      <c r="D184" s="35"/>
      <c r="E184" s="35"/>
      <c r="F184" s="35"/>
      <c r="G184" s="2"/>
      <c r="H184" s="3"/>
      <c r="I184" s="90"/>
    </row>
    <row r="185" spans="1:9" x14ac:dyDescent="0.2">
      <c r="A185" s="1"/>
      <c r="B185" s="1"/>
      <c r="C185" s="1"/>
      <c r="D185" s="35"/>
      <c r="E185" s="35"/>
      <c r="F185" s="35"/>
      <c r="G185" s="2"/>
      <c r="H185" s="3"/>
      <c r="I185" s="39"/>
    </row>
    <row r="186" spans="1:9" x14ac:dyDescent="0.2">
      <c r="A186" s="1"/>
      <c r="B186" s="1"/>
      <c r="C186" s="1"/>
      <c r="D186" s="35"/>
      <c r="E186" s="35"/>
      <c r="F186" s="35"/>
      <c r="G186" s="2"/>
      <c r="H186" s="3"/>
      <c r="I186" s="39"/>
    </row>
    <row r="187" spans="1:9" x14ac:dyDescent="0.2">
      <c r="A187" s="1"/>
      <c r="B187" s="1"/>
      <c r="C187" s="1"/>
      <c r="D187" s="35"/>
      <c r="E187" s="35"/>
      <c r="F187" s="35"/>
      <c r="G187" s="2"/>
      <c r="H187" s="3"/>
      <c r="I187" s="39"/>
    </row>
    <row r="188" spans="1:9" x14ac:dyDescent="0.2">
      <c r="A188" s="1"/>
      <c r="B188" s="1"/>
      <c r="C188" s="1"/>
      <c r="D188" s="35"/>
      <c r="E188" s="35"/>
      <c r="F188" s="35"/>
      <c r="G188" s="2"/>
      <c r="H188" s="3"/>
      <c r="I188" s="39"/>
    </row>
    <row r="189" spans="1:9" x14ac:dyDescent="0.2">
      <c r="A189" s="1"/>
      <c r="B189" s="1"/>
      <c r="C189" s="1"/>
      <c r="D189" s="35"/>
      <c r="E189" s="35"/>
      <c r="F189" s="35"/>
      <c r="G189" s="2"/>
      <c r="H189" s="3"/>
      <c r="I189" s="39"/>
    </row>
    <row r="190" spans="1:9" x14ac:dyDescent="0.2">
      <c r="A190" s="1"/>
      <c r="B190" s="1"/>
      <c r="C190" s="1"/>
      <c r="D190" s="35"/>
      <c r="E190" s="35"/>
      <c r="F190" s="35"/>
      <c r="G190" s="2"/>
      <c r="H190" s="3"/>
      <c r="I190" s="39"/>
    </row>
    <row r="191" spans="1:9" x14ac:dyDescent="0.2">
      <c r="A191" s="1"/>
      <c r="B191" s="1"/>
      <c r="C191" s="1"/>
      <c r="D191" s="35"/>
      <c r="E191" s="35"/>
      <c r="F191" s="35"/>
      <c r="G191" s="2"/>
      <c r="H191" s="3"/>
      <c r="I191" s="39"/>
    </row>
    <row r="192" spans="1:9" x14ac:dyDescent="0.2">
      <c r="A192" s="1"/>
      <c r="B192" s="1"/>
      <c r="C192" s="1"/>
      <c r="D192" s="35"/>
      <c r="E192" s="35"/>
      <c r="F192" s="35"/>
      <c r="G192" s="2"/>
      <c r="H192" s="3"/>
      <c r="I192" s="39"/>
    </row>
    <row r="193" spans="1:9" x14ac:dyDescent="0.2">
      <c r="A193" s="1"/>
      <c r="B193" s="1"/>
      <c r="C193" s="1"/>
      <c r="D193" s="35"/>
      <c r="E193" s="35"/>
      <c r="F193" s="35"/>
      <c r="G193" s="2"/>
      <c r="H193" s="3"/>
      <c r="I193" s="39"/>
    </row>
    <row r="194" spans="1:9" x14ac:dyDescent="0.2">
      <c r="A194" s="1"/>
      <c r="B194" s="1"/>
      <c r="C194" s="1"/>
      <c r="D194" s="35"/>
      <c r="E194" s="35"/>
      <c r="F194" s="35"/>
      <c r="G194" s="2"/>
      <c r="H194" s="3"/>
      <c r="I194" s="39"/>
    </row>
    <row r="195" spans="1:9" x14ac:dyDescent="0.2">
      <c r="A195" s="1"/>
      <c r="B195" s="1"/>
      <c r="C195" s="1"/>
      <c r="D195" s="35"/>
      <c r="E195" s="35"/>
      <c r="F195" s="35"/>
      <c r="G195" s="2"/>
      <c r="H195" s="3"/>
      <c r="I195" s="39"/>
    </row>
    <row r="196" spans="1:9" x14ac:dyDescent="0.2">
      <c r="A196" s="1"/>
      <c r="B196" s="1"/>
      <c r="C196" s="1"/>
      <c r="D196" s="35"/>
      <c r="E196" s="35"/>
      <c r="F196" s="35"/>
      <c r="G196" s="2"/>
      <c r="H196" s="3"/>
      <c r="I196" s="39"/>
    </row>
    <row r="197" spans="1:9" x14ac:dyDescent="0.2">
      <c r="A197" s="1"/>
      <c r="B197" s="1"/>
      <c r="C197" s="1"/>
      <c r="D197" s="35"/>
      <c r="E197" s="35"/>
      <c r="F197" s="35"/>
      <c r="G197" s="2"/>
      <c r="H197" s="3"/>
      <c r="I197" s="39"/>
    </row>
    <row r="198" spans="1:9" x14ac:dyDescent="0.2">
      <c r="A198" s="1"/>
      <c r="B198" s="1"/>
      <c r="C198" s="1"/>
      <c r="D198" s="35"/>
      <c r="E198" s="35"/>
      <c r="F198" s="35"/>
      <c r="G198" s="2"/>
      <c r="H198" s="3"/>
      <c r="I198" s="39"/>
    </row>
    <row r="199" spans="1:9" x14ac:dyDescent="0.2">
      <c r="A199" s="1"/>
      <c r="B199" s="1"/>
      <c r="C199" s="1"/>
      <c r="D199" s="35"/>
      <c r="E199" s="35"/>
      <c r="F199" s="35"/>
      <c r="G199" s="2"/>
      <c r="H199" s="3"/>
      <c r="I199" s="39"/>
    </row>
    <row r="200" spans="1:9" x14ac:dyDescent="0.2">
      <c r="A200" s="1"/>
      <c r="B200" s="1"/>
      <c r="C200" s="1"/>
      <c r="D200" s="35"/>
      <c r="E200" s="35"/>
      <c r="F200" s="35"/>
      <c r="G200" s="2"/>
      <c r="H200" s="3"/>
      <c r="I200" s="39"/>
    </row>
    <row r="201" spans="1:9" x14ac:dyDescent="0.2">
      <c r="A201" s="1"/>
      <c r="B201" s="1"/>
      <c r="C201" s="1"/>
      <c r="D201" s="35"/>
      <c r="E201" s="35"/>
      <c r="F201" s="35"/>
      <c r="G201" s="2"/>
      <c r="H201" s="3"/>
      <c r="I201" s="39"/>
    </row>
    <row r="202" spans="1:9" x14ac:dyDescent="0.2">
      <c r="A202" s="1"/>
      <c r="B202" s="1"/>
      <c r="C202" s="1"/>
      <c r="D202" s="35"/>
      <c r="E202" s="35"/>
      <c r="F202" s="35"/>
      <c r="G202" s="2"/>
      <c r="H202" s="3"/>
      <c r="I202" s="39"/>
    </row>
    <row r="203" spans="1:9" x14ac:dyDescent="0.2">
      <c r="A203" s="1"/>
      <c r="B203" s="1"/>
      <c r="C203" s="1"/>
      <c r="D203" s="35"/>
      <c r="E203" s="35"/>
      <c r="F203" s="35"/>
      <c r="G203" s="2"/>
      <c r="H203" s="3"/>
      <c r="I203" s="39"/>
    </row>
    <row r="204" spans="1:9" x14ac:dyDescent="0.2">
      <c r="A204" s="1"/>
      <c r="B204" s="1"/>
      <c r="C204" s="1"/>
      <c r="D204" s="35"/>
      <c r="E204" s="35"/>
      <c r="F204" s="35"/>
      <c r="G204" s="2"/>
      <c r="H204" s="3"/>
      <c r="I204" s="39"/>
    </row>
    <row r="205" spans="1:9" x14ac:dyDescent="0.2">
      <c r="A205" s="1"/>
      <c r="B205" s="1"/>
      <c r="C205" s="1"/>
      <c r="D205" s="35"/>
      <c r="E205" s="35"/>
      <c r="F205" s="35"/>
      <c r="G205" s="2"/>
      <c r="H205" s="3"/>
      <c r="I205" s="39"/>
    </row>
    <row r="206" spans="1:9" x14ac:dyDescent="0.2">
      <c r="A206" s="1"/>
      <c r="B206" s="1"/>
      <c r="C206" s="1"/>
      <c r="D206" s="35"/>
      <c r="E206" s="35"/>
      <c r="F206" s="35"/>
      <c r="G206" s="2"/>
      <c r="H206" s="3"/>
      <c r="I206" s="39"/>
    </row>
    <row r="207" spans="1:9" x14ac:dyDescent="0.2">
      <c r="A207" s="1"/>
      <c r="B207" s="1"/>
      <c r="C207" s="1"/>
      <c r="D207" s="35"/>
      <c r="E207" s="35"/>
      <c r="F207" s="35"/>
      <c r="G207" s="2"/>
      <c r="H207" s="3"/>
      <c r="I207" s="39"/>
    </row>
    <row r="208" spans="1:9" x14ac:dyDescent="0.2">
      <c r="A208" s="1"/>
      <c r="B208" s="1"/>
      <c r="C208" s="1"/>
      <c r="D208" s="35"/>
      <c r="E208" s="35"/>
      <c r="F208" s="35"/>
      <c r="G208" s="2"/>
      <c r="H208" s="3"/>
      <c r="I208" s="39"/>
    </row>
    <row r="209" spans="1:9" x14ac:dyDescent="0.2">
      <c r="A209" s="1"/>
      <c r="B209" s="1"/>
      <c r="C209" s="1"/>
      <c r="D209" s="35"/>
      <c r="E209" s="35"/>
      <c r="F209" s="35"/>
      <c r="G209" s="2"/>
      <c r="H209" s="3"/>
      <c r="I209" s="39"/>
    </row>
    <row r="210" spans="1:9" x14ac:dyDescent="0.2">
      <c r="A210" s="1"/>
      <c r="B210" s="1"/>
      <c r="C210" s="1"/>
      <c r="D210" s="35"/>
      <c r="E210" s="35"/>
      <c r="F210" s="35"/>
      <c r="G210" s="2"/>
      <c r="H210" s="3"/>
      <c r="I210" s="39"/>
    </row>
    <row r="211" spans="1:9" x14ac:dyDescent="0.2">
      <c r="A211" s="1"/>
      <c r="B211" s="1"/>
      <c r="C211" s="1"/>
      <c r="D211" s="35"/>
      <c r="E211" s="35"/>
      <c r="F211" s="35"/>
      <c r="G211" s="2"/>
      <c r="H211" s="3"/>
      <c r="I211" s="39"/>
    </row>
    <row r="212" spans="1:9" x14ac:dyDescent="0.2">
      <c r="A212" s="1"/>
      <c r="B212" s="1"/>
      <c r="C212" s="1"/>
      <c r="D212" s="35"/>
      <c r="E212" s="35"/>
      <c r="F212" s="35"/>
      <c r="G212" s="2"/>
      <c r="H212" s="3"/>
      <c r="I212" s="39"/>
    </row>
    <row r="213" spans="1:9" x14ac:dyDescent="0.2">
      <c r="A213" s="1"/>
      <c r="B213" s="1"/>
      <c r="C213" s="1"/>
      <c r="D213" s="35"/>
      <c r="E213" s="35"/>
      <c r="F213" s="35"/>
      <c r="G213" s="2"/>
      <c r="H213" s="3"/>
      <c r="I213" s="39"/>
    </row>
    <row r="214" spans="1:9" x14ac:dyDescent="0.2">
      <c r="A214" s="1"/>
      <c r="B214" s="1"/>
      <c r="C214" s="1"/>
      <c r="D214" s="35"/>
      <c r="E214" s="35"/>
      <c r="F214" s="35"/>
      <c r="G214" s="2"/>
      <c r="H214" s="3"/>
      <c r="I214" s="39"/>
    </row>
    <row r="215" spans="1:9" x14ac:dyDescent="0.2">
      <c r="A215" s="1"/>
      <c r="B215" s="1"/>
      <c r="C215" s="1"/>
      <c r="D215" s="35"/>
      <c r="E215" s="35"/>
      <c r="F215" s="35"/>
      <c r="G215" s="2"/>
      <c r="H215" s="3"/>
      <c r="I215" s="39"/>
    </row>
    <row r="216" spans="1:9" x14ac:dyDescent="0.2">
      <c r="A216" s="1"/>
      <c r="B216" s="1"/>
      <c r="C216" s="1"/>
      <c r="D216" s="35"/>
      <c r="E216" s="35"/>
      <c r="F216" s="35"/>
      <c r="G216" s="2"/>
      <c r="H216" s="3"/>
      <c r="I216" s="39"/>
    </row>
    <row r="217" spans="1:9" x14ac:dyDescent="0.2">
      <c r="A217" s="1"/>
      <c r="B217" s="1"/>
      <c r="C217" s="1"/>
      <c r="D217" s="35"/>
      <c r="E217" s="35"/>
      <c r="F217" s="35"/>
      <c r="G217" s="2"/>
      <c r="H217" s="3"/>
      <c r="I217" s="39"/>
    </row>
    <row r="218" spans="1:9" x14ac:dyDescent="0.2">
      <c r="A218" s="1"/>
      <c r="B218" s="1"/>
      <c r="C218" s="1"/>
      <c r="D218" s="35"/>
      <c r="E218" s="35"/>
      <c r="F218" s="35"/>
      <c r="G218" s="2"/>
      <c r="H218" s="3"/>
      <c r="I218" s="39"/>
    </row>
    <row r="219" spans="1:9" x14ac:dyDescent="0.2">
      <c r="A219" s="1"/>
      <c r="B219" s="1"/>
      <c r="C219" s="1"/>
      <c r="D219" s="35"/>
      <c r="E219" s="35"/>
      <c r="F219" s="35"/>
      <c r="G219" s="2"/>
      <c r="H219" s="3"/>
      <c r="I219" s="39"/>
    </row>
    <row r="220" spans="1:9" x14ac:dyDescent="0.2">
      <c r="A220" s="1"/>
      <c r="B220" s="1"/>
      <c r="C220" s="1"/>
      <c r="D220" s="35"/>
      <c r="E220" s="35"/>
      <c r="F220" s="35"/>
      <c r="G220" s="2"/>
      <c r="H220" s="3"/>
      <c r="I220" s="39"/>
    </row>
    <row r="221" spans="1:9" x14ac:dyDescent="0.2">
      <c r="A221" s="1"/>
      <c r="B221" s="1"/>
      <c r="C221" s="1"/>
      <c r="D221" s="35"/>
      <c r="E221" s="35"/>
      <c r="F221" s="35"/>
      <c r="G221" s="2"/>
      <c r="H221" s="3"/>
      <c r="I221" s="39"/>
    </row>
    <row r="222" spans="1:9" x14ac:dyDescent="0.2">
      <c r="A222" s="1"/>
      <c r="B222" s="1"/>
      <c r="C222" s="1"/>
      <c r="D222" s="35"/>
      <c r="E222" s="35"/>
      <c r="F222" s="35"/>
      <c r="G222" s="2"/>
      <c r="H222" s="3"/>
      <c r="I222" s="39"/>
    </row>
    <row r="223" spans="1:9" x14ac:dyDescent="0.2">
      <c r="A223" s="1"/>
      <c r="B223" s="1"/>
      <c r="C223" s="1"/>
      <c r="D223" s="35"/>
      <c r="E223" s="35"/>
      <c r="F223" s="35"/>
      <c r="G223" s="2"/>
      <c r="H223" s="3"/>
      <c r="I223" s="39"/>
    </row>
    <row r="224" spans="1:9" x14ac:dyDescent="0.2">
      <c r="A224" s="1"/>
      <c r="B224" s="1"/>
      <c r="C224" s="1"/>
      <c r="D224" s="35"/>
      <c r="E224" s="35"/>
      <c r="F224" s="35"/>
      <c r="G224" s="2"/>
      <c r="H224" s="3"/>
      <c r="I224" s="39"/>
    </row>
    <row r="225" spans="1:9" x14ac:dyDescent="0.2">
      <c r="A225" s="1"/>
      <c r="B225" s="1"/>
      <c r="C225" s="1"/>
      <c r="D225" s="35"/>
      <c r="E225" s="35"/>
      <c r="F225" s="35"/>
      <c r="G225" s="2"/>
      <c r="H225" s="3"/>
      <c r="I225" s="39"/>
    </row>
    <row r="226" spans="1:9" x14ac:dyDescent="0.2">
      <c r="A226" s="1"/>
      <c r="B226" s="1"/>
      <c r="C226" s="1"/>
      <c r="D226" s="35"/>
      <c r="E226" s="35"/>
      <c r="F226" s="35"/>
      <c r="G226" s="2"/>
      <c r="H226" s="3"/>
      <c r="I226" s="39"/>
    </row>
    <row r="227" spans="1:9" x14ac:dyDescent="0.2">
      <c r="A227" s="1"/>
      <c r="B227" s="1"/>
      <c r="C227" s="1"/>
      <c r="D227" s="35"/>
      <c r="E227" s="35"/>
      <c r="F227" s="35"/>
      <c r="G227" s="2"/>
      <c r="H227" s="3"/>
      <c r="I227" s="39"/>
    </row>
    <row r="228" spans="1:9" x14ac:dyDescent="0.2">
      <c r="A228" s="1"/>
      <c r="B228" s="1"/>
      <c r="C228" s="1"/>
      <c r="D228" s="35"/>
      <c r="E228" s="35"/>
      <c r="F228" s="35"/>
      <c r="G228" s="2"/>
      <c r="H228" s="3"/>
      <c r="I228" s="39"/>
    </row>
    <row r="229" spans="1:9" x14ac:dyDescent="0.2">
      <c r="A229" s="1"/>
      <c r="B229" s="1"/>
      <c r="C229" s="1"/>
      <c r="D229" s="35"/>
      <c r="E229" s="35"/>
      <c r="F229" s="35"/>
      <c r="G229" s="2"/>
      <c r="H229" s="3"/>
      <c r="I229" s="39"/>
    </row>
    <row r="230" spans="1:9" x14ac:dyDescent="0.2">
      <c r="A230" s="1"/>
      <c r="B230" s="1"/>
      <c r="C230" s="1"/>
      <c r="D230" s="35"/>
      <c r="E230" s="35"/>
      <c r="F230" s="35"/>
      <c r="G230" s="2"/>
      <c r="H230" s="3"/>
      <c r="I230" s="39"/>
    </row>
    <row r="231" spans="1:9" x14ac:dyDescent="0.2">
      <c r="A231" s="1"/>
      <c r="B231" s="1"/>
      <c r="C231" s="1"/>
      <c r="D231" s="35"/>
      <c r="E231" s="35"/>
      <c r="F231" s="35"/>
      <c r="G231" s="2"/>
      <c r="H231" s="3"/>
      <c r="I231" s="39"/>
    </row>
    <row r="232" spans="1:9" x14ac:dyDescent="0.2">
      <c r="A232" s="1"/>
      <c r="B232" s="1"/>
      <c r="C232" s="1"/>
      <c r="D232" s="35"/>
      <c r="E232" s="35"/>
      <c r="F232" s="35"/>
      <c r="G232" s="2"/>
      <c r="H232" s="3"/>
      <c r="I232" s="39"/>
    </row>
    <row r="233" spans="1:9" x14ac:dyDescent="0.2">
      <c r="A233" s="1"/>
      <c r="B233" s="1"/>
      <c r="C233" s="1"/>
      <c r="D233" s="35"/>
      <c r="E233" s="35"/>
      <c r="F233" s="35"/>
      <c r="G233" s="2"/>
      <c r="H233" s="3"/>
      <c r="I233" s="39"/>
    </row>
    <row r="234" spans="1:9" x14ac:dyDescent="0.2">
      <c r="A234" s="1"/>
      <c r="B234" s="1"/>
      <c r="C234" s="1"/>
      <c r="D234" s="35"/>
      <c r="E234" s="35"/>
      <c r="F234" s="35"/>
      <c r="G234" s="2"/>
      <c r="H234" s="3"/>
      <c r="I234" s="39"/>
    </row>
    <row r="235" spans="1:9" x14ac:dyDescent="0.2">
      <c r="A235" s="1"/>
      <c r="B235" s="1"/>
      <c r="C235" s="1"/>
      <c r="D235" s="35"/>
      <c r="E235" s="35"/>
      <c r="F235" s="35"/>
      <c r="G235" s="2"/>
      <c r="H235" s="3"/>
      <c r="I235" s="39"/>
    </row>
    <row r="236" spans="1:9" x14ac:dyDescent="0.2">
      <c r="A236" s="1"/>
      <c r="B236" s="1"/>
      <c r="C236" s="1"/>
      <c r="D236" s="35"/>
      <c r="E236" s="35"/>
      <c r="F236" s="35"/>
      <c r="G236" s="2"/>
      <c r="H236" s="3"/>
      <c r="I236" s="39"/>
    </row>
    <row r="237" spans="1:9" x14ac:dyDescent="0.2">
      <c r="A237" s="1"/>
      <c r="B237" s="1"/>
      <c r="C237" s="1"/>
      <c r="D237" s="35"/>
      <c r="E237" s="35"/>
      <c r="F237" s="35"/>
      <c r="G237" s="2"/>
      <c r="H237" s="3"/>
      <c r="I237" s="39"/>
    </row>
    <row r="238" spans="1:9" x14ac:dyDescent="0.2">
      <c r="A238" s="1"/>
      <c r="B238" s="1"/>
      <c r="C238" s="1"/>
      <c r="D238" s="35"/>
      <c r="E238" s="35"/>
      <c r="F238" s="35"/>
      <c r="G238" s="2"/>
      <c r="H238" s="3"/>
      <c r="I238" s="39"/>
    </row>
    <row r="239" spans="1:9" x14ac:dyDescent="0.2">
      <c r="A239" s="1"/>
      <c r="B239" s="1"/>
      <c r="C239" s="1"/>
      <c r="D239" s="35"/>
      <c r="E239" s="35"/>
      <c r="F239" s="35"/>
      <c r="G239" s="2"/>
      <c r="H239" s="3"/>
      <c r="I239" s="39"/>
    </row>
    <row r="240" spans="1:9" x14ac:dyDescent="0.2">
      <c r="A240" s="1"/>
      <c r="B240" s="1"/>
      <c r="C240" s="1"/>
      <c r="D240" s="35"/>
      <c r="E240" s="35"/>
      <c r="F240" s="35"/>
      <c r="G240" s="2"/>
      <c r="H240" s="3"/>
      <c r="I240" s="39"/>
    </row>
    <row r="241" spans="1:9" x14ac:dyDescent="0.2">
      <c r="A241" s="1"/>
      <c r="B241" s="1"/>
      <c r="C241" s="1"/>
      <c r="D241" s="35"/>
      <c r="E241" s="35"/>
      <c r="F241" s="35"/>
      <c r="G241" s="2"/>
      <c r="H241" s="3"/>
      <c r="I241" s="39"/>
    </row>
    <row r="242" spans="1:9" x14ac:dyDescent="0.2">
      <c r="A242" s="1"/>
      <c r="B242" s="1"/>
      <c r="C242" s="1"/>
      <c r="D242" s="35"/>
      <c r="E242" s="35"/>
      <c r="F242" s="35"/>
      <c r="G242" s="2"/>
      <c r="H242" s="3"/>
      <c r="I242" s="39"/>
    </row>
    <row r="243" spans="1:9" x14ac:dyDescent="0.2">
      <c r="A243" s="1"/>
      <c r="B243" s="1"/>
      <c r="C243" s="1"/>
      <c r="D243" s="35"/>
      <c r="E243" s="35"/>
      <c r="F243" s="35"/>
      <c r="G243" s="2"/>
      <c r="H243" s="3"/>
      <c r="I243" s="39"/>
    </row>
    <row r="244" spans="1:9" x14ac:dyDescent="0.2">
      <c r="A244" s="1"/>
      <c r="B244" s="1"/>
      <c r="C244" s="1"/>
      <c r="D244" s="35"/>
      <c r="E244" s="35"/>
      <c r="F244" s="35"/>
      <c r="G244" s="2"/>
      <c r="H244" s="3"/>
      <c r="I244" s="39"/>
    </row>
    <row r="245" spans="1:9" x14ac:dyDescent="0.2">
      <c r="A245" s="1"/>
      <c r="B245" s="1"/>
      <c r="C245" s="1"/>
      <c r="D245" s="35"/>
      <c r="E245" s="35"/>
      <c r="F245" s="35"/>
      <c r="G245" s="2"/>
      <c r="H245" s="3"/>
      <c r="I245" s="39"/>
    </row>
    <row r="246" spans="1:9" x14ac:dyDescent="0.2">
      <c r="A246" s="1"/>
      <c r="B246" s="1"/>
      <c r="C246" s="1"/>
      <c r="D246" s="35"/>
      <c r="E246" s="35"/>
      <c r="F246" s="35"/>
      <c r="G246" s="2"/>
      <c r="H246" s="3"/>
      <c r="I246" s="39"/>
    </row>
    <row r="247" spans="1:9" x14ac:dyDescent="0.2">
      <c r="A247" s="1"/>
      <c r="B247" s="1"/>
      <c r="C247" s="1"/>
      <c r="D247" s="35"/>
      <c r="E247" s="35"/>
      <c r="F247" s="35"/>
      <c r="G247" s="2"/>
      <c r="H247" s="3"/>
      <c r="I247" s="39"/>
    </row>
    <row r="248" spans="1:9" x14ac:dyDescent="0.2">
      <c r="A248" s="1"/>
      <c r="B248" s="1"/>
      <c r="C248" s="1"/>
      <c r="D248" s="35"/>
      <c r="E248" s="35"/>
      <c r="F248" s="35"/>
      <c r="G248" s="2"/>
      <c r="H248" s="3"/>
      <c r="I248" s="39"/>
    </row>
    <row r="249" spans="1:9" x14ac:dyDescent="0.2">
      <c r="A249" s="1"/>
      <c r="B249" s="1"/>
      <c r="C249" s="1"/>
      <c r="D249" s="35"/>
      <c r="E249" s="35"/>
      <c r="F249" s="35"/>
      <c r="G249" s="2"/>
      <c r="H249" s="3"/>
      <c r="I249" s="39"/>
    </row>
    <row r="250" spans="1:9" x14ac:dyDescent="0.2">
      <c r="A250" s="1"/>
      <c r="B250" s="1"/>
      <c r="C250" s="1"/>
      <c r="D250" s="35"/>
      <c r="E250" s="35"/>
      <c r="F250" s="35"/>
      <c r="G250" s="2"/>
      <c r="H250" s="3"/>
      <c r="I250" s="39"/>
    </row>
    <row r="251" spans="1:9" x14ac:dyDescent="0.2">
      <c r="A251" s="1"/>
      <c r="B251" s="1"/>
      <c r="C251" s="1"/>
      <c r="D251" s="35"/>
      <c r="E251" s="35"/>
      <c r="F251" s="35"/>
      <c r="G251" s="2"/>
      <c r="H251" s="3"/>
      <c r="I251" s="39"/>
    </row>
    <row r="252" spans="1:9" x14ac:dyDescent="0.2">
      <c r="A252" s="1"/>
      <c r="B252" s="1"/>
      <c r="C252" s="1"/>
      <c r="D252" s="35"/>
      <c r="E252" s="35"/>
      <c r="F252" s="35"/>
      <c r="G252" s="2"/>
      <c r="H252" s="3"/>
      <c r="I252" s="39"/>
    </row>
    <row r="253" spans="1:9" x14ac:dyDescent="0.2">
      <c r="A253" s="1"/>
      <c r="B253" s="1"/>
      <c r="C253" s="1"/>
      <c r="D253" s="35"/>
      <c r="E253" s="35"/>
      <c r="F253" s="35"/>
      <c r="G253" s="2"/>
      <c r="H253" s="3"/>
      <c r="I253" s="39"/>
    </row>
    <row r="254" spans="1:9" x14ac:dyDescent="0.2">
      <c r="A254" s="1"/>
      <c r="B254" s="1"/>
      <c r="C254" s="1"/>
      <c r="D254" s="35"/>
      <c r="E254" s="35"/>
      <c r="F254" s="35"/>
      <c r="G254" s="2"/>
      <c r="H254" s="3"/>
      <c r="I254" s="39"/>
    </row>
    <row r="255" spans="1:9" x14ac:dyDescent="0.2">
      <c r="A255" s="1"/>
      <c r="B255" s="1"/>
      <c r="C255" s="1"/>
      <c r="D255" s="35"/>
      <c r="E255" s="35"/>
      <c r="F255" s="35"/>
      <c r="G255" s="2"/>
      <c r="H255" s="3"/>
      <c r="I255" s="39"/>
    </row>
    <row r="256" spans="1:9" x14ac:dyDescent="0.2">
      <c r="A256" s="1"/>
      <c r="B256" s="1"/>
      <c r="C256" s="1"/>
      <c r="D256" s="35"/>
      <c r="E256" s="35"/>
      <c r="F256" s="35"/>
      <c r="G256" s="2"/>
      <c r="H256" s="3"/>
      <c r="I256" s="39"/>
    </row>
    <row r="257" spans="1:9" x14ac:dyDescent="0.2">
      <c r="A257" s="1"/>
      <c r="B257" s="1"/>
      <c r="C257" s="1"/>
      <c r="D257" s="35"/>
      <c r="E257" s="35"/>
      <c r="F257" s="35"/>
      <c r="G257" s="2"/>
      <c r="H257" s="3"/>
      <c r="I257" s="39"/>
    </row>
    <row r="258" spans="1:9" x14ac:dyDescent="0.2">
      <c r="A258" s="1"/>
      <c r="B258" s="1"/>
      <c r="C258" s="1"/>
      <c r="D258" s="35"/>
      <c r="E258" s="35"/>
      <c r="F258" s="35"/>
      <c r="G258" s="2"/>
      <c r="H258" s="3"/>
      <c r="I258" s="39"/>
    </row>
    <row r="259" spans="1:9" x14ac:dyDescent="0.2">
      <c r="A259" s="1"/>
      <c r="B259" s="1"/>
      <c r="C259" s="1"/>
      <c r="D259" s="35"/>
      <c r="E259" s="35"/>
      <c r="F259" s="35"/>
      <c r="G259" s="2"/>
      <c r="H259" s="3"/>
      <c r="I259" s="39"/>
    </row>
    <row r="260" spans="1:9" x14ac:dyDescent="0.2">
      <c r="A260" s="1"/>
      <c r="B260" s="1"/>
      <c r="C260" s="1"/>
      <c r="D260" s="35"/>
      <c r="E260" s="35"/>
      <c r="F260" s="35"/>
      <c r="G260" s="2"/>
      <c r="H260" s="3"/>
      <c r="I260" s="39"/>
    </row>
    <row r="261" spans="1:9" x14ac:dyDescent="0.2">
      <c r="A261" s="1"/>
      <c r="B261" s="1"/>
      <c r="C261" s="1"/>
      <c r="D261" s="35"/>
      <c r="E261" s="35"/>
      <c r="F261" s="35"/>
      <c r="G261" s="2"/>
      <c r="H261" s="3"/>
      <c r="I261" s="39"/>
    </row>
    <row r="262" spans="1:9" x14ac:dyDescent="0.2">
      <c r="A262" s="1"/>
      <c r="B262" s="1"/>
      <c r="C262" s="1"/>
      <c r="D262" s="35"/>
      <c r="E262" s="35"/>
      <c r="F262" s="35"/>
      <c r="G262" s="2"/>
      <c r="H262" s="3"/>
      <c r="I262" s="39"/>
    </row>
    <row r="263" spans="1:9" x14ac:dyDescent="0.2">
      <c r="A263" s="1"/>
      <c r="B263" s="1"/>
      <c r="C263" s="1"/>
      <c r="D263" s="35"/>
      <c r="E263" s="35"/>
      <c r="F263" s="35"/>
      <c r="G263" s="2"/>
      <c r="H263" s="3"/>
      <c r="I263" s="39"/>
    </row>
    <row r="264" spans="1:9" x14ac:dyDescent="0.2">
      <c r="A264" s="1"/>
      <c r="B264" s="1"/>
      <c r="C264" s="1"/>
      <c r="D264" s="35"/>
      <c r="E264" s="35"/>
      <c r="F264" s="35"/>
      <c r="G264" s="2"/>
      <c r="H264" s="3"/>
      <c r="I264" s="39"/>
    </row>
    <row r="265" spans="1:9" x14ac:dyDescent="0.2">
      <c r="A265" s="1"/>
      <c r="B265" s="1"/>
      <c r="C265" s="1"/>
      <c r="D265" s="35"/>
      <c r="E265" s="35"/>
      <c r="F265" s="35"/>
      <c r="G265" s="2"/>
      <c r="H265" s="3"/>
      <c r="I265" s="39"/>
    </row>
    <row r="266" spans="1:9" x14ac:dyDescent="0.2">
      <c r="A266" s="1"/>
      <c r="B266" s="1"/>
      <c r="C266" s="1"/>
      <c r="D266" s="35"/>
      <c r="E266" s="35"/>
      <c r="F266" s="35"/>
      <c r="G266" s="2"/>
      <c r="H266" s="3"/>
      <c r="I266" s="39"/>
    </row>
    <row r="267" spans="1:9" x14ac:dyDescent="0.2">
      <c r="A267" s="1"/>
      <c r="B267" s="1"/>
      <c r="C267" s="1"/>
      <c r="D267" s="35"/>
      <c r="E267" s="35"/>
      <c r="F267" s="35"/>
      <c r="G267" s="2"/>
      <c r="H267" s="3"/>
      <c r="I267" s="39"/>
    </row>
    <row r="268" spans="1:9" x14ac:dyDescent="0.2">
      <c r="A268" s="1"/>
      <c r="B268" s="1"/>
      <c r="C268" s="1"/>
      <c r="D268" s="35"/>
      <c r="E268" s="35"/>
      <c r="F268" s="35"/>
      <c r="G268" s="2"/>
      <c r="H268" s="3"/>
      <c r="I268" s="39"/>
    </row>
    <row r="269" spans="1:9" x14ac:dyDescent="0.2">
      <c r="A269" s="1"/>
      <c r="B269" s="1"/>
      <c r="C269" s="1"/>
      <c r="D269" s="35"/>
      <c r="E269" s="35"/>
      <c r="F269" s="35"/>
      <c r="G269" s="2"/>
      <c r="H269" s="3"/>
      <c r="I269" s="39"/>
    </row>
    <row r="270" spans="1:9" x14ac:dyDescent="0.2">
      <c r="A270" s="1"/>
      <c r="B270" s="1"/>
      <c r="C270" s="1"/>
      <c r="D270" s="35"/>
      <c r="E270" s="35"/>
      <c r="F270" s="35"/>
      <c r="G270" s="2"/>
      <c r="H270" s="3"/>
      <c r="I270" s="39"/>
    </row>
    <row r="271" spans="1:9" x14ac:dyDescent="0.2">
      <c r="A271" s="1"/>
      <c r="B271" s="1"/>
      <c r="C271" s="1"/>
      <c r="D271" s="35"/>
      <c r="E271" s="35"/>
      <c r="F271" s="35"/>
      <c r="G271" s="2"/>
      <c r="H271" s="3"/>
      <c r="I271" s="39"/>
    </row>
    <row r="272" spans="1:9" x14ac:dyDescent="0.2">
      <c r="A272" s="1"/>
      <c r="B272" s="1"/>
      <c r="C272" s="1"/>
      <c r="D272" s="35"/>
      <c r="E272" s="35"/>
      <c r="F272" s="35"/>
      <c r="G272" s="2"/>
      <c r="H272" s="3"/>
      <c r="I272" s="39"/>
    </row>
    <row r="273" spans="1:9" x14ac:dyDescent="0.2">
      <c r="A273" s="1"/>
      <c r="B273" s="1"/>
      <c r="C273" s="1"/>
      <c r="D273" s="35"/>
      <c r="E273" s="35"/>
      <c r="F273" s="35"/>
      <c r="G273" s="2"/>
      <c r="H273" s="3"/>
      <c r="I273" s="39"/>
    </row>
    <row r="274" spans="1:9" x14ac:dyDescent="0.2">
      <c r="A274" s="1"/>
      <c r="B274" s="1"/>
      <c r="C274" s="1"/>
      <c r="D274" s="35"/>
      <c r="E274" s="35"/>
      <c r="F274" s="35"/>
      <c r="G274" s="2"/>
      <c r="H274" s="3"/>
      <c r="I274" s="39"/>
    </row>
    <row r="275" spans="1:9" x14ac:dyDescent="0.2">
      <c r="A275" s="1"/>
      <c r="B275" s="1"/>
      <c r="C275" s="1"/>
      <c r="D275" s="35"/>
      <c r="E275" s="35"/>
      <c r="F275" s="35"/>
      <c r="G275" s="2"/>
      <c r="H275" s="3"/>
      <c r="I275" s="39"/>
    </row>
    <row r="276" spans="1:9" x14ac:dyDescent="0.2">
      <c r="A276" s="1"/>
      <c r="B276" s="1"/>
      <c r="C276" s="1"/>
      <c r="D276" s="35"/>
      <c r="E276" s="35"/>
      <c r="F276" s="35"/>
      <c r="G276" s="2"/>
      <c r="H276" s="3"/>
      <c r="I276" s="39"/>
    </row>
    <row r="277" spans="1:9" x14ac:dyDescent="0.2">
      <c r="A277" s="1"/>
      <c r="B277" s="1"/>
      <c r="C277" s="1"/>
      <c r="D277" s="35"/>
      <c r="E277" s="35"/>
      <c r="F277" s="35"/>
      <c r="G277" s="2"/>
      <c r="H277" s="3"/>
      <c r="I277" s="39"/>
    </row>
    <row r="278" spans="1:9" x14ac:dyDescent="0.2">
      <c r="A278" s="1"/>
      <c r="B278" s="1"/>
      <c r="C278" s="1"/>
      <c r="D278" s="35"/>
      <c r="E278" s="35"/>
      <c r="F278" s="35"/>
      <c r="G278" s="2"/>
      <c r="H278" s="3"/>
      <c r="I278" s="39"/>
    </row>
    <row r="279" spans="1:9" x14ac:dyDescent="0.2">
      <c r="A279" s="1"/>
      <c r="B279" s="1"/>
      <c r="C279" s="1"/>
      <c r="D279" s="35"/>
      <c r="E279" s="35"/>
      <c r="F279" s="35"/>
      <c r="G279" s="2"/>
      <c r="H279" s="3"/>
      <c r="I279" s="39"/>
    </row>
    <row r="280" spans="1:9" x14ac:dyDescent="0.2">
      <c r="A280" s="1"/>
      <c r="B280" s="1"/>
      <c r="C280" s="1"/>
      <c r="D280" s="35"/>
      <c r="E280" s="35"/>
      <c r="F280" s="35"/>
      <c r="G280" s="2"/>
      <c r="H280" s="3"/>
      <c r="I280" s="39"/>
    </row>
    <row r="281" spans="1:9" x14ac:dyDescent="0.2">
      <c r="A281" s="1"/>
      <c r="B281" s="1"/>
      <c r="C281" s="1"/>
      <c r="D281" s="35"/>
      <c r="E281" s="35"/>
      <c r="F281" s="35"/>
      <c r="G281" s="2"/>
      <c r="H281" s="3"/>
      <c r="I281" s="39"/>
    </row>
    <row r="282" spans="1:9" x14ac:dyDescent="0.2">
      <c r="A282" s="1"/>
      <c r="B282" s="1"/>
      <c r="C282" s="1"/>
      <c r="D282" s="35"/>
      <c r="E282" s="35"/>
      <c r="F282" s="35"/>
      <c r="G282" s="2"/>
      <c r="H282" s="3"/>
      <c r="I282" s="39"/>
    </row>
    <row r="283" spans="1:9" x14ac:dyDescent="0.2">
      <c r="A283" s="1"/>
      <c r="B283" s="1"/>
      <c r="C283" s="1"/>
      <c r="D283" s="35"/>
      <c r="E283" s="35"/>
      <c r="F283" s="35"/>
      <c r="G283" s="2"/>
      <c r="H283" s="3"/>
      <c r="I283" s="39"/>
    </row>
    <row r="284" spans="1:9" x14ac:dyDescent="0.2">
      <c r="A284" s="1"/>
      <c r="B284" s="1"/>
      <c r="C284" s="1"/>
      <c r="D284" s="35"/>
      <c r="E284" s="35"/>
      <c r="F284" s="35"/>
      <c r="G284" s="2"/>
      <c r="H284" s="3"/>
      <c r="I284" s="39"/>
    </row>
    <row r="285" spans="1:9" x14ac:dyDescent="0.2">
      <c r="A285" s="1"/>
      <c r="B285" s="1"/>
      <c r="C285" s="1"/>
      <c r="D285" s="35"/>
      <c r="E285" s="35"/>
      <c r="F285" s="35"/>
      <c r="G285" s="2"/>
      <c r="H285" s="3"/>
      <c r="I285" s="39"/>
    </row>
    <row r="286" spans="1:9" x14ac:dyDescent="0.2">
      <c r="A286" s="1"/>
      <c r="B286" s="1"/>
      <c r="C286" s="1"/>
      <c r="D286" s="35"/>
      <c r="E286" s="35"/>
      <c r="F286" s="35"/>
      <c r="G286" s="2"/>
      <c r="H286" s="3"/>
      <c r="I286" s="39"/>
    </row>
    <row r="287" spans="1:9" x14ac:dyDescent="0.2">
      <c r="A287" s="1"/>
      <c r="B287" s="1"/>
      <c r="C287" s="1"/>
      <c r="D287" s="35"/>
      <c r="E287" s="35"/>
      <c r="F287" s="35"/>
      <c r="G287" s="2"/>
      <c r="H287" s="3"/>
      <c r="I287" s="39"/>
    </row>
    <row r="288" spans="1:9" x14ac:dyDescent="0.2">
      <c r="A288" s="1"/>
      <c r="B288" s="1"/>
      <c r="C288" s="1"/>
      <c r="D288" s="35"/>
      <c r="E288" s="35"/>
      <c r="F288" s="35"/>
      <c r="G288" s="2"/>
      <c r="H288" s="3"/>
      <c r="I288" s="39"/>
    </row>
    <row r="289" spans="1:9" x14ac:dyDescent="0.2">
      <c r="A289" s="1"/>
      <c r="B289" s="1"/>
      <c r="C289" s="1"/>
      <c r="D289" s="35"/>
      <c r="E289" s="35"/>
      <c r="F289" s="35"/>
      <c r="G289" s="2"/>
      <c r="H289" s="3"/>
      <c r="I289" s="39"/>
    </row>
    <row r="290" spans="1:9" x14ac:dyDescent="0.2">
      <c r="A290" s="1"/>
      <c r="B290" s="1"/>
      <c r="C290" s="1"/>
      <c r="D290" s="35"/>
      <c r="E290" s="35"/>
      <c r="F290" s="35"/>
      <c r="G290" s="2"/>
      <c r="H290" s="3"/>
      <c r="I290" s="39"/>
    </row>
    <row r="291" spans="1:9" x14ac:dyDescent="0.2">
      <c r="A291" s="1"/>
      <c r="B291" s="1"/>
      <c r="C291" s="1"/>
      <c r="D291" s="35"/>
      <c r="E291" s="35"/>
      <c r="F291" s="35"/>
      <c r="G291" s="2"/>
      <c r="H291" s="3"/>
      <c r="I291" s="39"/>
    </row>
    <row r="292" spans="1:9" x14ac:dyDescent="0.2">
      <c r="A292" s="1"/>
      <c r="B292" s="1"/>
      <c r="C292" s="1"/>
      <c r="D292" s="35"/>
      <c r="E292" s="35"/>
      <c r="F292" s="35"/>
      <c r="G292" s="2"/>
      <c r="H292" s="3"/>
      <c r="I292" s="39"/>
    </row>
    <row r="293" spans="1:9" x14ac:dyDescent="0.2">
      <c r="A293" s="1"/>
      <c r="B293" s="1"/>
      <c r="C293" s="1"/>
      <c r="D293" s="35"/>
      <c r="E293" s="35"/>
      <c r="F293" s="35"/>
      <c r="G293" s="2"/>
      <c r="H293" s="3"/>
      <c r="I293" s="39"/>
    </row>
    <row r="294" spans="1:9" x14ac:dyDescent="0.2">
      <c r="A294" s="1"/>
      <c r="B294" s="1"/>
      <c r="C294" s="1"/>
      <c r="D294" s="35"/>
      <c r="E294" s="35"/>
      <c r="F294" s="35"/>
      <c r="G294" s="2"/>
      <c r="H294" s="3"/>
      <c r="I294" s="39"/>
    </row>
    <row r="295" spans="1:9" x14ac:dyDescent="0.2">
      <c r="A295" s="1"/>
      <c r="B295" s="1"/>
      <c r="C295" s="1"/>
      <c r="D295" s="35"/>
      <c r="E295" s="35"/>
      <c r="F295" s="35"/>
      <c r="G295" s="2"/>
      <c r="H295" s="3"/>
      <c r="I295" s="39"/>
    </row>
    <row r="296" spans="1:9" x14ac:dyDescent="0.2">
      <c r="A296" s="1"/>
      <c r="B296" s="1"/>
      <c r="C296" s="1"/>
      <c r="D296" s="35"/>
      <c r="E296" s="35"/>
      <c r="F296" s="35"/>
      <c r="G296" s="2"/>
      <c r="H296" s="3"/>
      <c r="I296" s="39"/>
    </row>
    <row r="297" spans="1:9" x14ac:dyDescent="0.2">
      <c r="A297" s="1"/>
      <c r="B297" s="1"/>
      <c r="C297" s="1"/>
      <c r="D297" s="35"/>
      <c r="E297" s="35"/>
      <c r="F297" s="35"/>
      <c r="G297" s="2"/>
      <c r="H297" s="3"/>
      <c r="I297" s="39"/>
    </row>
    <row r="298" spans="1:9" x14ac:dyDescent="0.2">
      <c r="A298" s="1"/>
      <c r="B298" s="1"/>
      <c r="C298" s="1"/>
      <c r="D298" s="35"/>
      <c r="E298" s="35"/>
      <c r="F298" s="35"/>
      <c r="G298" s="2"/>
      <c r="H298" s="3"/>
      <c r="I298" s="39"/>
    </row>
    <row r="299" spans="1:9" x14ac:dyDescent="0.2">
      <c r="A299" s="1"/>
      <c r="B299" s="1"/>
      <c r="C299" s="1"/>
      <c r="D299" s="35"/>
      <c r="E299" s="35"/>
      <c r="F299" s="35"/>
      <c r="G299" s="2"/>
      <c r="H299" s="3"/>
      <c r="I299" s="39"/>
    </row>
    <row r="300" spans="1:9" x14ac:dyDescent="0.2">
      <c r="A300" s="1"/>
      <c r="B300" s="1"/>
      <c r="C300" s="1"/>
      <c r="D300" s="35"/>
      <c r="E300" s="35"/>
      <c r="F300" s="35"/>
      <c r="G300" s="2"/>
      <c r="H300" s="3"/>
      <c r="I300" s="39"/>
    </row>
    <row r="301" spans="1:9" x14ac:dyDescent="0.2">
      <c r="A301" s="1"/>
      <c r="B301" s="1"/>
      <c r="C301" s="1"/>
      <c r="D301" s="35"/>
      <c r="E301" s="35"/>
      <c r="F301" s="35"/>
      <c r="G301" s="2"/>
      <c r="H301" s="3"/>
      <c r="I301" s="39"/>
    </row>
    <row r="302" spans="1:9" x14ac:dyDescent="0.2">
      <c r="A302" s="1"/>
      <c r="B302" s="1"/>
      <c r="C302" s="1"/>
      <c r="D302" s="35"/>
      <c r="E302" s="35"/>
      <c r="F302" s="35"/>
      <c r="G302" s="2"/>
      <c r="H302" s="3"/>
      <c r="I302" s="39"/>
    </row>
    <row r="303" spans="1:9" x14ac:dyDescent="0.2">
      <c r="A303" s="1"/>
      <c r="B303" s="1"/>
      <c r="C303" s="1"/>
      <c r="D303" s="35"/>
      <c r="E303" s="35"/>
      <c r="F303" s="35"/>
      <c r="G303" s="2"/>
      <c r="H303" s="3"/>
      <c r="I303" s="39"/>
    </row>
    <row r="304" spans="1:9" x14ac:dyDescent="0.2">
      <c r="A304" s="1"/>
      <c r="B304" s="1"/>
      <c r="C304" s="1"/>
      <c r="D304" s="35"/>
      <c r="E304" s="35"/>
      <c r="F304" s="35"/>
      <c r="G304" s="2"/>
      <c r="H304" s="3"/>
      <c r="I304" s="39"/>
    </row>
    <row r="305" spans="1:9" x14ac:dyDescent="0.2">
      <c r="A305" s="1"/>
      <c r="B305" s="1"/>
      <c r="C305" s="1"/>
      <c r="D305" s="35"/>
      <c r="E305" s="35"/>
      <c r="F305" s="35"/>
      <c r="G305" s="2"/>
      <c r="H305" s="3"/>
      <c r="I305" s="39"/>
    </row>
    <row r="306" spans="1:9" x14ac:dyDescent="0.2">
      <c r="A306" s="1"/>
      <c r="B306" s="1"/>
      <c r="C306" s="1"/>
      <c r="D306" s="35"/>
      <c r="E306" s="35"/>
      <c r="F306" s="35"/>
      <c r="G306" s="2"/>
      <c r="H306" s="3"/>
      <c r="I306" s="39"/>
    </row>
    <row r="307" spans="1:9" x14ac:dyDescent="0.2">
      <c r="A307" s="1"/>
      <c r="B307" s="1"/>
      <c r="C307" s="1"/>
      <c r="D307" s="35"/>
      <c r="E307" s="35"/>
      <c r="F307" s="35"/>
      <c r="G307" s="2"/>
      <c r="H307" s="3"/>
      <c r="I307" s="39"/>
    </row>
    <row r="308" spans="1:9" x14ac:dyDescent="0.2">
      <c r="A308" s="1"/>
      <c r="B308" s="1"/>
      <c r="C308" s="1"/>
      <c r="D308" s="35"/>
      <c r="E308" s="35"/>
      <c r="F308" s="35"/>
      <c r="G308" s="2"/>
      <c r="H308" s="3"/>
      <c r="I308" s="39"/>
    </row>
    <row r="309" spans="1:9" x14ac:dyDescent="0.2">
      <c r="A309" s="1"/>
      <c r="B309" s="1"/>
      <c r="C309" s="1"/>
      <c r="D309" s="35"/>
      <c r="E309" s="35"/>
      <c r="F309" s="35"/>
      <c r="G309" s="2"/>
      <c r="H309" s="3"/>
      <c r="I309" s="39"/>
    </row>
    <row r="310" spans="1:9" x14ac:dyDescent="0.2">
      <c r="A310" s="1"/>
      <c r="B310" s="1"/>
      <c r="C310" s="1"/>
      <c r="D310" s="35"/>
      <c r="E310" s="35"/>
      <c r="F310" s="35"/>
      <c r="G310" s="2"/>
      <c r="H310" s="3"/>
      <c r="I310" s="39"/>
    </row>
    <row r="311" spans="1:9" x14ac:dyDescent="0.2">
      <c r="A311" s="1"/>
      <c r="B311" s="1"/>
      <c r="C311" s="1"/>
      <c r="D311" s="35"/>
      <c r="E311" s="35"/>
      <c r="F311" s="35"/>
      <c r="G311" s="2"/>
      <c r="H311" s="3"/>
      <c r="I311" s="39"/>
    </row>
    <row r="312" spans="1:9" x14ac:dyDescent="0.2">
      <c r="A312" s="1"/>
      <c r="B312" s="1"/>
      <c r="C312" s="1"/>
      <c r="D312" s="35"/>
      <c r="E312" s="35"/>
      <c r="F312" s="35"/>
      <c r="G312" s="2"/>
      <c r="H312" s="3"/>
      <c r="I312" s="39"/>
    </row>
    <row r="313" spans="1:9" x14ac:dyDescent="0.2">
      <c r="A313" s="1"/>
      <c r="B313" s="1"/>
      <c r="C313" s="1"/>
      <c r="D313" s="35"/>
      <c r="E313" s="35"/>
      <c r="F313" s="35"/>
      <c r="G313" s="2"/>
      <c r="H313" s="3"/>
      <c r="I313" s="39"/>
    </row>
    <row r="314" spans="1:9" x14ac:dyDescent="0.2">
      <c r="A314" s="1"/>
      <c r="B314" s="1"/>
      <c r="C314" s="1"/>
      <c r="D314" s="35"/>
      <c r="E314" s="35"/>
      <c r="F314" s="35"/>
      <c r="G314" s="2"/>
      <c r="H314" s="3"/>
      <c r="I314" s="39"/>
    </row>
    <row r="315" spans="1:9" x14ac:dyDescent="0.2">
      <c r="A315" s="1"/>
      <c r="B315" s="1"/>
      <c r="C315" s="1"/>
      <c r="D315" s="35"/>
      <c r="E315" s="35"/>
      <c r="F315" s="35"/>
      <c r="G315" s="2"/>
      <c r="H315" s="3"/>
      <c r="I315" s="39"/>
    </row>
    <row r="316" spans="1:9" x14ac:dyDescent="0.2">
      <c r="A316" s="1"/>
      <c r="B316" s="1"/>
      <c r="C316" s="1"/>
      <c r="D316" s="35"/>
      <c r="E316" s="35"/>
      <c r="F316" s="35"/>
      <c r="G316" s="2"/>
      <c r="H316" s="3"/>
      <c r="I316" s="39"/>
    </row>
    <row r="317" spans="1:9" x14ac:dyDescent="0.2">
      <c r="A317" s="1"/>
      <c r="B317" s="1"/>
      <c r="C317" s="1"/>
      <c r="D317" s="35"/>
      <c r="E317" s="35"/>
      <c r="F317" s="35"/>
      <c r="G317" s="2"/>
      <c r="H317" s="3"/>
      <c r="I317" s="39"/>
    </row>
    <row r="318" spans="1:9" x14ac:dyDescent="0.2">
      <c r="A318" s="1"/>
      <c r="B318" s="1"/>
      <c r="C318" s="1"/>
      <c r="D318" s="35"/>
      <c r="E318" s="35"/>
      <c r="F318" s="35"/>
      <c r="G318" s="2"/>
      <c r="H318" s="3"/>
      <c r="I318" s="39"/>
    </row>
    <row r="319" spans="1:9" x14ac:dyDescent="0.2">
      <c r="A319" s="1"/>
      <c r="B319" s="1"/>
      <c r="C319" s="1"/>
      <c r="D319" s="35"/>
      <c r="E319" s="35"/>
      <c r="F319" s="35"/>
      <c r="G319" s="2"/>
      <c r="H319" s="3"/>
      <c r="I319" s="39"/>
    </row>
    <row r="320" spans="1:9" x14ac:dyDescent="0.2">
      <c r="A320" s="1"/>
      <c r="B320" s="1"/>
      <c r="C320" s="1"/>
      <c r="D320" s="35"/>
      <c r="E320" s="35"/>
      <c r="F320" s="35"/>
      <c r="G320" s="2"/>
      <c r="H320" s="3"/>
      <c r="I320" s="39"/>
    </row>
    <row r="321" spans="1:9" x14ac:dyDescent="0.2">
      <c r="A321" s="1"/>
      <c r="B321" s="1"/>
      <c r="C321" s="1"/>
      <c r="D321" s="35"/>
      <c r="E321" s="35"/>
      <c r="F321" s="35"/>
      <c r="G321" s="2"/>
      <c r="H321" s="3"/>
      <c r="I321" s="39"/>
    </row>
    <row r="322" spans="1:9" x14ac:dyDescent="0.2">
      <c r="A322" s="1"/>
      <c r="B322" s="1"/>
      <c r="C322" s="1"/>
      <c r="D322" s="35"/>
      <c r="E322" s="35"/>
      <c r="F322" s="35"/>
      <c r="G322" s="2"/>
      <c r="H322" s="3"/>
      <c r="I322" s="39"/>
    </row>
    <row r="323" spans="1:9" x14ac:dyDescent="0.2">
      <c r="A323" s="1"/>
      <c r="B323" s="1"/>
      <c r="C323" s="1"/>
      <c r="D323" s="35"/>
      <c r="E323" s="35"/>
      <c r="F323" s="35"/>
      <c r="G323" s="2"/>
      <c r="H323" s="3"/>
      <c r="I323" s="39"/>
    </row>
    <row r="324" spans="1:9" x14ac:dyDescent="0.2">
      <c r="A324" s="1"/>
      <c r="B324" s="1"/>
      <c r="C324" s="1"/>
      <c r="D324" s="35"/>
      <c r="E324" s="35"/>
      <c r="F324" s="35"/>
      <c r="G324" s="2"/>
      <c r="H324" s="3"/>
      <c r="I324" s="39"/>
    </row>
    <row r="325" spans="1:9" x14ac:dyDescent="0.2">
      <c r="A325" s="1"/>
      <c r="B325" s="1"/>
      <c r="C325" s="1"/>
      <c r="D325" s="35"/>
      <c r="E325" s="35"/>
      <c r="F325" s="35"/>
      <c r="G325" s="2"/>
      <c r="H325" s="3"/>
      <c r="I325" s="39"/>
    </row>
    <row r="326" spans="1:9" x14ac:dyDescent="0.2">
      <c r="A326" s="1"/>
      <c r="B326" s="1"/>
      <c r="C326" s="1"/>
      <c r="D326" s="35"/>
      <c r="E326" s="35"/>
      <c r="F326" s="35"/>
      <c r="G326" s="2"/>
      <c r="H326" s="3"/>
      <c r="I326" s="39"/>
    </row>
    <row r="327" spans="1:9" x14ac:dyDescent="0.2">
      <c r="A327" s="1"/>
      <c r="B327" s="1"/>
      <c r="C327" s="1"/>
      <c r="D327" s="35"/>
      <c r="E327" s="35"/>
      <c r="F327" s="35"/>
      <c r="G327" s="2"/>
      <c r="H327" s="3"/>
      <c r="I327" s="39"/>
    </row>
    <row r="328" spans="1:9" x14ac:dyDescent="0.2">
      <c r="A328" s="1"/>
      <c r="B328" s="1"/>
      <c r="C328" s="1"/>
      <c r="D328" s="35"/>
      <c r="E328" s="35"/>
      <c r="F328" s="35"/>
      <c r="G328" s="2"/>
      <c r="H328" s="3"/>
      <c r="I328" s="39"/>
    </row>
    <row r="329" spans="1:9" x14ac:dyDescent="0.2">
      <c r="A329" s="1"/>
      <c r="B329" s="1"/>
      <c r="C329" s="1"/>
      <c r="D329" s="35"/>
      <c r="E329" s="35"/>
      <c r="F329" s="35"/>
      <c r="G329" s="2"/>
      <c r="H329" s="3"/>
      <c r="I329" s="39"/>
    </row>
    <row r="330" spans="1:9" x14ac:dyDescent="0.2">
      <c r="A330" s="1"/>
      <c r="B330" s="1"/>
      <c r="C330" s="1"/>
      <c r="D330" s="35"/>
      <c r="E330" s="35"/>
      <c r="F330" s="35"/>
      <c r="G330" s="2"/>
      <c r="H330" s="3"/>
      <c r="I330" s="39"/>
    </row>
    <row r="331" spans="1:9" x14ac:dyDescent="0.2">
      <c r="A331" s="1"/>
      <c r="B331" s="1"/>
      <c r="C331" s="1"/>
      <c r="D331" s="35"/>
      <c r="E331" s="35"/>
      <c r="F331" s="35"/>
      <c r="G331" s="2"/>
      <c r="H331" s="3"/>
      <c r="I331" s="39"/>
    </row>
    <row r="332" spans="1:9" x14ac:dyDescent="0.2">
      <c r="A332" s="1"/>
      <c r="B332" s="1"/>
      <c r="C332" s="1"/>
      <c r="D332" s="35"/>
      <c r="E332" s="35"/>
      <c r="F332" s="35"/>
      <c r="G332" s="2"/>
      <c r="H332" s="3"/>
      <c r="I332" s="39"/>
    </row>
    <row r="333" spans="1:9" x14ac:dyDescent="0.2">
      <c r="A333" s="1"/>
      <c r="B333" s="1"/>
      <c r="C333" s="1"/>
      <c r="D333" s="35"/>
      <c r="E333" s="35"/>
      <c r="F333" s="35"/>
      <c r="G333" s="2"/>
      <c r="H333" s="3"/>
      <c r="I333" s="39"/>
    </row>
    <row r="334" spans="1:9" x14ac:dyDescent="0.2">
      <c r="A334" s="1"/>
      <c r="B334" s="1"/>
      <c r="C334" s="1"/>
      <c r="D334" s="35"/>
      <c r="E334" s="35"/>
      <c r="F334" s="35"/>
      <c r="G334" s="2"/>
      <c r="H334" s="3"/>
      <c r="I334" s="39"/>
    </row>
    <row r="335" spans="1:9" x14ac:dyDescent="0.2">
      <c r="A335" s="1"/>
      <c r="B335" s="1"/>
      <c r="C335" s="1"/>
      <c r="D335" s="35"/>
      <c r="E335" s="35"/>
      <c r="F335" s="35"/>
      <c r="G335" s="2"/>
      <c r="H335" s="3"/>
      <c r="I335" s="39"/>
    </row>
    <row r="336" spans="1:9" x14ac:dyDescent="0.2">
      <c r="A336" s="1"/>
      <c r="B336" s="1"/>
      <c r="C336" s="1"/>
      <c r="D336" s="35"/>
      <c r="E336" s="35"/>
      <c r="F336" s="35"/>
      <c r="G336" s="2"/>
      <c r="H336" s="3"/>
      <c r="I336" s="39"/>
    </row>
    <row r="337" spans="1:9" x14ac:dyDescent="0.2">
      <c r="A337" s="1"/>
      <c r="B337" s="1"/>
      <c r="C337" s="1"/>
      <c r="D337" s="35"/>
      <c r="E337" s="35"/>
      <c r="F337" s="35"/>
      <c r="G337" s="2"/>
      <c r="H337" s="3"/>
      <c r="I337" s="39"/>
    </row>
    <row r="338" spans="1:9" x14ac:dyDescent="0.2">
      <c r="A338" s="1"/>
      <c r="B338" s="1"/>
      <c r="C338" s="1"/>
      <c r="D338" s="35"/>
      <c r="E338" s="35"/>
      <c r="F338" s="35"/>
      <c r="G338" s="2"/>
      <c r="H338" s="3"/>
      <c r="I338" s="39"/>
    </row>
    <row r="339" spans="1:9" x14ac:dyDescent="0.2">
      <c r="A339" s="1"/>
      <c r="B339" s="1"/>
      <c r="C339" s="1"/>
      <c r="D339" s="35"/>
      <c r="E339" s="35"/>
      <c r="F339" s="35"/>
      <c r="G339" s="2"/>
      <c r="H339" s="3"/>
      <c r="I339" s="39"/>
    </row>
    <row r="340" spans="1:9" x14ac:dyDescent="0.2">
      <c r="A340" s="1"/>
      <c r="B340" s="1"/>
      <c r="C340" s="1"/>
      <c r="D340" s="35"/>
      <c r="E340" s="35"/>
      <c r="F340" s="35"/>
      <c r="G340" s="2"/>
      <c r="H340" s="3"/>
      <c r="I340" s="39"/>
    </row>
    <row r="341" spans="1:9" x14ac:dyDescent="0.2">
      <c r="A341" s="1"/>
      <c r="B341" s="1"/>
      <c r="C341" s="1"/>
      <c r="D341" s="35"/>
      <c r="E341" s="35"/>
      <c r="F341" s="35"/>
      <c r="G341" s="2"/>
      <c r="H341" s="3"/>
      <c r="I341" s="39"/>
    </row>
    <row r="342" spans="1:9" x14ac:dyDescent="0.2">
      <c r="A342" s="1"/>
      <c r="B342" s="1"/>
      <c r="C342" s="1"/>
      <c r="D342" s="35"/>
      <c r="E342" s="35"/>
      <c r="F342" s="35"/>
      <c r="G342" s="2"/>
      <c r="H342" s="3"/>
      <c r="I342" s="39"/>
    </row>
    <row r="343" spans="1:9" x14ac:dyDescent="0.2">
      <c r="A343" s="1"/>
      <c r="B343" s="1"/>
      <c r="C343" s="1"/>
      <c r="D343" s="35"/>
      <c r="E343" s="35"/>
      <c r="F343" s="35"/>
      <c r="G343" s="2"/>
      <c r="H343" s="3"/>
      <c r="I343" s="39"/>
    </row>
    <row r="344" spans="1:9" x14ac:dyDescent="0.2">
      <c r="A344" s="1"/>
      <c r="B344" s="1"/>
      <c r="C344" s="1"/>
      <c r="D344" s="35"/>
      <c r="E344" s="35"/>
      <c r="F344" s="35"/>
      <c r="G344" s="2"/>
      <c r="H344" s="3"/>
      <c r="I344" s="39"/>
    </row>
    <row r="345" spans="1:9" x14ac:dyDescent="0.2">
      <c r="A345" s="1"/>
      <c r="B345" s="1"/>
      <c r="C345" s="1"/>
      <c r="D345" s="35"/>
      <c r="E345" s="35"/>
      <c r="F345" s="35"/>
      <c r="G345" s="2"/>
      <c r="H345" s="3"/>
      <c r="I345" s="39"/>
    </row>
    <row r="346" spans="1:9" x14ac:dyDescent="0.2">
      <c r="A346" s="1"/>
      <c r="B346" s="1"/>
      <c r="C346" s="1"/>
      <c r="D346" s="35"/>
      <c r="E346" s="35"/>
      <c r="F346" s="35"/>
      <c r="G346" s="2"/>
      <c r="H346" s="3"/>
      <c r="I346" s="39"/>
    </row>
    <row r="347" spans="1:9" x14ac:dyDescent="0.2">
      <c r="A347" s="1"/>
      <c r="B347" s="1"/>
      <c r="C347" s="1"/>
      <c r="D347" s="35"/>
      <c r="E347" s="35"/>
      <c r="F347" s="35"/>
      <c r="G347" s="2"/>
      <c r="H347" s="3"/>
      <c r="I347" s="39"/>
    </row>
    <row r="348" spans="1:9" x14ac:dyDescent="0.2">
      <c r="A348" s="1"/>
      <c r="B348" s="1"/>
      <c r="C348" s="1"/>
      <c r="D348" s="35"/>
      <c r="E348" s="35"/>
      <c r="F348" s="35"/>
      <c r="G348" s="2"/>
      <c r="H348" s="3"/>
      <c r="I348" s="39"/>
    </row>
    <row r="349" spans="1:9" x14ac:dyDescent="0.2">
      <c r="A349" s="1"/>
      <c r="B349" s="1"/>
      <c r="C349" s="1"/>
      <c r="D349" s="35"/>
      <c r="E349" s="35"/>
      <c r="F349" s="35"/>
      <c r="G349" s="2"/>
      <c r="H349" s="3"/>
      <c r="I349" s="39"/>
    </row>
    <row r="350" spans="1:9" x14ac:dyDescent="0.2">
      <c r="A350" s="1"/>
      <c r="B350" s="1"/>
      <c r="C350" s="1"/>
      <c r="D350" s="35"/>
      <c r="E350" s="35"/>
      <c r="F350" s="35"/>
      <c r="G350" s="2"/>
      <c r="H350" s="3"/>
      <c r="I350" s="39"/>
    </row>
    <row r="351" spans="1:9" x14ac:dyDescent="0.2">
      <c r="A351" s="1"/>
      <c r="B351" s="1"/>
      <c r="C351" s="1"/>
      <c r="D351" s="35"/>
      <c r="E351" s="35"/>
      <c r="F351" s="35"/>
      <c r="G351" s="2"/>
      <c r="H351" s="3"/>
      <c r="I351" s="39"/>
    </row>
    <row r="352" spans="1:9" x14ac:dyDescent="0.2">
      <c r="A352" s="1"/>
      <c r="B352" s="1"/>
      <c r="C352" s="1"/>
      <c r="D352" s="35"/>
      <c r="E352" s="35"/>
      <c r="F352" s="35"/>
      <c r="G352" s="2"/>
      <c r="H352" s="3"/>
      <c r="I352" s="39"/>
    </row>
    <row r="353" spans="1:9" x14ac:dyDescent="0.2">
      <c r="A353" s="1"/>
      <c r="B353" s="1"/>
      <c r="C353" s="1"/>
      <c r="D353" s="35"/>
      <c r="E353" s="35"/>
      <c r="F353" s="35"/>
      <c r="G353" s="2"/>
      <c r="H353" s="3"/>
      <c r="I353" s="39"/>
    </row>
    <row r="354" spans="1:9" x14ac:dyDescent="0.2">
      <c r="A354" s="1"/>
      <c r="B354" s="1"/>
      <c r="C354" s="1"/>
      <c r="D354" s="35"/>
      <c r="E354" s="35"/>
      <c r="F354" s="35"/>
      <c r="G354" s="2"/>
      <c r="H354" s="3"/>
      <c r="I354" s="39"/>
    </row>
    <row r="355" spans="1:9" x14ac:dyDescent="0.2">
      <c r="A355" s="1"/>
      <c r="B355" s="1"/>
      <c r="C355" s="1"/>
      <c r="D355" s="35"/>
      <c r="E355" s="35"/>
      <c r="F355" s="35"/>
      <c r="G355" s="2"/>
      <c r="H355" s="3"/>
      <c r="I355" s="39"/>
    </row>
    <row r="356" spans="1:9" x14ac:dyDescent="0.2">
      <c r="A356" s="1"/>
      <c r="B356" s="1"/>
      <c r="C356" s="1"/>
      <c r="D356" s="35"/>
      <c r="E356" s="35"/>
      <c r="F356" s="35"/>
      <c r="G356" s="2"/>
      <c r="H356" s="3"/>
      <c r="I356" s="39"/>
    </row>
    <row r="357" spans="1:9" x14ac:dyDescent="0.2">
      <c r="A357" s="1"/>
      <c r="B357" s="1"/>
      <c r="C357" s="1"/>
      <c r="D357" s="35"/>
      <c r="E357" s="35"/>
      <c r="F357" s="35"/>
      <c r="G357" s="2"/>
      <c r="H357" s="3"/>
      <c r="I357" s="39"/>
    </row>
    <row r="358" spans="1:9" x14ac:dyDescent="0.2">
      <c r="A358" s="1"/>
      <c r="B358" s="1"/>
      <c r="C358" s="1"/>
      <c r="D358" s="35"/>
      <c r="E358" s="35"/>
      <c r="F358" s="35"/>
      <c r="G358" s="2"/>
      <c r="H358" s="3"/>
      <c r="I358" s="39"/>
    </row>
    <row r="359" spans="1:9" x14ac:dyDescent="0.2">
      <c r="A359" s="1"/>
      <c r="B359" s="1"/>
      <c r="C359" s="1"/>
      <c r="D359" s="35"/>
      <c r="E359" s="35"/>
      <c r="F359" s="35"/>
      <c r="G359" s="2"/>
      <c r="H359" s="3"/>
      <c r="I359" s="39"/>
    </row>
    <row r="360" spans="1:9" x14ac:dyDescent="0.2">
      <c r="A360" s="1"/>
      <c r="B360" s="1"/>
      <c r="C360" s="1"/>
      <c r="D360" s="35"/>
      <c r="E360" s="35"/>
      <c r="F360" s="35"/>
      <c r="G360" s="2"/>
      <c r="H360" s="3"/>
      <c r="I360" s="39"/>
    </row>
    <row r="361" spans="1:9" x14ac:dyDescent="0.2">
      <c r="A361" s="1"/>
      <c r="B361" s="1"/>
      <c r="C361" s="1"/>
      <c r="D361" s="35"/>
      <c r="E361" s="35"/>
      <c r="F361" s="35"/>
      <c r="G361" s="2"/>
      <c r="H361" s="3"/>
      <c r="I361" s="39"/>
    </row>
    <row r="362" spans="1:9" x14ac:dyDescent="0.2">
      <c r="A362" s="1"/>
      <c r="B362" s="1"/>
      <c r="C362" s="1"/>
      <c r="D362" s="35"/>
      <c r="E362" s="35"/>
      <c r="F362" s="35"/>
      <c r="G362" s="2"/>
      <c r="H362" s="3"/>
      <c r="I362" s="39"/>
    </row>
    <row r="363" spans="1:9" x14ac:dyDescent="0.2">
      <c r="A363" s="1"/>
      <c r="B363" s="1"/>
      <c r="C363" s="1"/>
      <c r="D363" s="35"/>
      <c r="E363" s="35"/>
      <c r="F363" s="35"/>
      <c r="G363" s="2"/>
      <c r="H363" s="3"/>
      <c r="I363" s="39"/>
    </row>
    <row r="364" spans="1:9" x14ac:dyDescent="0.2">
      <c r="A364" s="1"/>
      <c r="B364" s="1"/>
      <c r="C364" s="1"/>
      <c r="D364" s="35"/>
      <c r="E364" s="35"/>
      <c r="F364" s="35"/>
      <c r="G364" s="2"/>
      <c r="H364" s="3"/>
      <c r="I364" s="39"/>
    </row>
    <row r="365" spans="1:9" x14ac:dyDescent="0.2">
      <c r="A365" s="1"/>
      <c r="B365" s="1"/>
      <c r="C365" s="1"/>
      <c r="D365" s="35"/>
      <c r="E365" s="35"/>
      <c r="F365" s="35"/>
      <c r="G365" s="2"/>
      <c r="H365" s="3"/>
      <c r="I365" s="39"/>
    </row>
    <row r="366" spans="1:9" x14ac:dyDescent="0.2">
      <c r="A366" s="1"/>
      <c r="B366" s="1"/>
      <c r="C366" s="1"/>
      <c r="D366" s="35"/>
      <c r="E366" s="35"/>
      <c r="F366" s="35"/>
      <c r="G366" s="2"/>
      <c r="H366" s="3"/>
      <c r="I366" s="39"/>
    </row>
    <row r="367" spans="1:9" x14ac:dyDescent="0.2">
      <c r="A367" s="1"/>
      <c r="B367" s="1"/>
      <c r="C367" s="1"/>
      <c r="D367" s="35"/>
      <c r="E367" s="35"/>
      <c r="F367" s="35"/>
      <c r="G367" s="2"/>
      <c r="H367" s="3"/>
      <c r="I367" s="39"/>
    </row>
    <row r="368" spans="1:9" x14ac:dyDescent="0.2">
      <c r="A368" s="1"/>
      <c r="B368" s="1"/>
      <c r="C368" s="1"/>
      <c r="D368" s="35"/>
      <c r="E368" s="35"/>
      <c r="F368" s="35"/>
      <c r="G368" s="2"/>
      <c r="H368" s="3"/>
      <c r="I368" s="39"/>
    </row>
    <row r="369" spans="1:9" x14ac:dyDescent="0.2">
      <c r="A369" s="1"/>
      <c r="B369" s="1"/>
      <c r="C369" s="1"/>
      <c r="D369" s="35"/>
      <c r="E369" s="35"/>
      <c r="F369" s="35"/>
      <c r="G369" s="2"/>
      <c r="H369" s="3"/>
      <c r="I369" s="39"/>
    </row>
    <row r="370" spans="1:9" x14ac:dyDescent="0.2">
      <c r="A370" s="1"/>
      <c r="B370" s="1"/>
      <c r="C370" s="1"/>
      <c r="D370" s="35"/>
      <c r="E370" s="35"/>
      <c r="F370" s="35"/>
      <c r="G370" s="2"/>
      <c r="H370" s="3"/>
      <c r="I370" s="39"/>
    </row>
    <row r="371" spans="1:9" x14ac:dyDescent="0.2">
      <c r="A371" s="1"/>
      <c r="B371" s="1"/>
      <c r="C371" s="1"/>
      <c r="D371" s="35"/>
      <c r="E371" s="35"/>
      <c r="F371" s="35"/>
      <c r="G371" s="2"/>
      <c r="H371" s="3"/>
      <c r="I371" s="39"/>
    </row>
    <row r="372" spans="1:9" x14ac:dyDescent="0.2">
      <c r="A372" s="1"/>
      <c r="B372" s="1"/>
      <c r="C372" s="1"/>
      <c r="D372" s="35"/>
      <c r="E372" s="35"/>
      <c r="F372" s="35"/>
      <c r="G372" s="2"/>
      <c r="H372" s="3"/>
      <c r="I372" s="39"/>
    </row>
    <row r="373" spans="1:9" x14ac:dyDescent="0.2">
      <c r="A373" s="1"/>
      <c r="B373" s="1"/>
      <c r="C373" s="1"/>
      <c r="D373" s="35"/>
      <c r="E373" s="35"/>
      <c r="F373" s="35"/>
      <c r="G373" s="2"/>
      <c r="H373" s="3"/>
      <c r="I373" s="39"/>
    </row>
    <row r="374" spans="1:9" x14ac:dyDescent="0.2">
      <c r="A374" s="1"/>
      <c r="B374" s="1"/>
      <c r="C374" s="1"/>
      <c r="D374" s="35"/>
      <c r="E374" s="35"/>
      <c r="F374" s="35"/>
      <c r="G374" s="2"/>
      <c r="H374" s="3"/>
      <c r="I374" s="39"/>
    </row>
    <row r="375" spans="1:9" x14ac:dyDescent="0.2">
      <c r="A375" s="1"/>
      <c r="B375" s="1"/>
      <c r="C375" s="1"/>
      <c r="D375" s="35"/>
      <c r="E375" s="35"/>
      <c r="F375" s="35"/>
      <c r="G375" s="2"/>
      <c r="H375" s="3"/>
      <c r="I375" s="39"/>
    </row>
    <row r="376" spans="1:9" x14ac:dyDescent="0.2">
      <c r="A376" s="1"/>
      <c r="B376" s="1"/>
      <c r="C376" s="1"/>
      <c r="D376" s="35"/>
      <c r="E376" s="35"/>
      <c r="F376" s="35"/>
      <c r="G376" s="2"/>
      <c r="H376" s="3"/>
      <c r="I376" s="39"/>
    </row>
    <row r="377" spans="1:9" x14ac:dyDescent="0.2">
      <c r="A377" s="1"/>
      <c r="B377" s="1"/>
      <c r="C377" s="1"/>
      <c r="D377" s="35"/>
      <c r="E377" s="35"/>
      <c r="F377" s="35"/>
      <c r="G377" s="2"/>
      <c r="H377" s="3"/>
      <c r="I377" s="39"/>
    </row>
    <row r="378" spans="1:9" x14ac:dyDescent="0.2">
      <c r="A378" s="1"/>
      <c r="B378" s="1"/>
      <c r="C378" s="1"/>
      <c r="D378" s="35"/>
      <c r="E378" s="35"/>
      <c r="F378" s="35"/>
      <c r="G378" s="2"/>
      <c r="H378" s="3"/>
      <c r="I378" s="39"/>
    </row>
    <row r="379" spans="1:9" x14ac:dyDescent="0.2">
      <c r="A379" s="1"/>
      <c r="B379" s="1"/>
      <c r="C379" s="1"/>
      <c r="D379" s="35"/>
      <c r="E379" s="35"/>
      <c r="F379" s="35"/>
      <c r="G379" s="2"/>
      <c r="H379" s="3"/>
      <c r="I379" s="39"/>
    </row>
    <row r="380" spans="1:9" x14ac:dyDescent="0.2">
      <c r="A380" s="1"/>
      <c r="B380" s="1"/>
      <c r="C380" s="1"/>
      <c r="D380" s="35"/>
      <c r="E380" s="35"/>
      <c r="F380" s="35"/>
      <c r="G380" s="2"/>
      <c r="H380" s="3"/>
      <c r="I380" s="39"/>
    </row>
    <row r="381" spans="1:9" x14ac:dyDescent="0.2">
      <c r="A381" s="1"/>
      <c r="B381" s="1"/>
      <c r="C381" s="1"/>
      <c r="D381" s="35"/>
      <c r="E381" s="35"/>
      <c r="F381" s="35"/>
      <c r="G381" s="2"/>
      <c r="H381" s="3"/>
      <c r="I381" s="39"/>
    </row>
    <row r="382" spans="1:9" x14ac:dyDescent="0.2">
      <c r="A382" s="1"/>
      <c r="B382" s="1"/>
      <c r="C382" s="1"/>
      <c r="D382" s="35"/>
      <c r="E382" s="35"/>
      <c r="F382" s="35"/>
      <c r="G382" s="2"/>
      <c r="H382" s="3"/>
      <c r="I382" s="39"/>
    </row>
    <row r="383" spans="1:9" x14ac:dyDescent="0.2">
      <c r="A383" s="1"/>
      <c r="B383" s="1"/>
      <c r="C383" s="1"/>
      <c r="D383" s="35"/>
      <c r="E383" s="35"/>
      <c r="F383" s="35"/>
      <c r="G383" s="2"/>
      <c r="H383" s="3"/>
      <c r="I383" s="39"/>
    </row>
    <row r="384" spans="1:9" x14ac:dyDescent="0.2">
      <c r="A384" s="1"/>
      <c r="B384" s="1"/>
      <c r="C384" s="1"/>
      <c r="D384" s="35"/>
      <c r="E384" s="35"/>
      <c r="F384" s="35"/>
      <c r="G384" s="2"/>
      <c r="H384" s="3"/>
      <c r="I384" s="39"/>
    </row>
    <row r="385" spans="1:9" x14ac:dyDescent="0.2">
      <c r="A385" s="1"/>
      <c r="B385" s="1"/>
      <c r="C385" s="1"/>
      <c r="D385" s="35"/>
      <c r="E385" s="35"/>
      <c r="F385" s="35"/>
      <c r="G385" s="2"/>
      <c r="H385" s="3"/>
      <c r="I385" s="39"/>
    </row>
    <row r="386" spans="1:9" x14ac:dyDescent="0.2">
      <c r="A386" s="1"/>
      <c r="B386" s="1"/>
      <c r="C386" s="1"/>
      <c r="D386" s="35"/>
      <c r="E386" s="35"/>
      <c r="F386" s="35"/>
      <c r="G386" s="2"/>
      <c r="H386" s="3"/>
      <c r="I386" s="39"/>
    </row>
    <row r="387" spans="1:9" x14ac:dyDescent="0.2">
      <c r="A387" s="1"/>
      <c r="B387" s="1"/>
      <c r="C387" s="1"/>
      <c r="D387" s="35"/>
      <c r="E387" s="35"/>
      <c r="F387" s="35"/>
      <c r="G387" s="2"/>
      <c r="H387" s="3"/>
      <c r="I387" s="39"/>
    </row>
    <row r="388" spans="1:9" x14ac:dyDescent="0.2">
      <c r="A388" s="1"/>
      <c r="B388" s="1"/>
      <c r="C388" s="1"/>
      <c r="D388" s="35"/>
      <c r="E388" s="35"/>
      <c r="F388" s="35"/>
      <c r="G388" s="2"/>
      <c r="H388" s="3"/>
      <c r="I388" s="39"/>
    </row>
    <row r="389" spans="1:9" x14ac:dyDescent="0.2">
      <c r="A389" s="1"/>
      <c r="B389" s="1"/>
      <c r="C389" s="1"/>
      <c r="D389" s="35"/>
      <c r="E389" s="35"/>
      <c r="F389" s="35"/>
      <c r="G389" s="2"/>
      <c r="H389" s="3"/>
      <c r="I389" s="39"/>
    </row>
    <row r="390" spans="1:9" x14ac:dyDescent="0.2">
      <c r="A390" s="1"/>
      <c r="B390" s="1"/>
      <c r="C390" s="1"/>
      <c r="D390" s="35"/>
      <c r="E390" s="35"/>
      <c r="F390" s="35"/>
      <c r="G390" s="2"/>
      <c r="H390" s="3"/>
      <c r="I390" s="39"/>
    </row>
    <row r="391" spans="1:9" x14ac:dyDescent="0.2">
      <c r="A391" s="1"/>
      <c r="B391" s="1"/>
      <c r="C391" s="1"/>
      <c r="D391" s="35"/>
      <c r="E391" s="35"/>
      <c r="F391" s="35"/>
      <c r="G391" s="2"/>
      <c r="H391" s="3"/>
      <c r="I391" s="39"/>
    </row>
    <row r="392" spans="1:9" x14ac:dyDescent="0.2">
      <c r="A392" s="1"/>
      <c r="B392" s="1"/>
      <c r="C392" s="1"/>
      <c r="D392" s="35"/>
      <c r="E392" s="35"/>
      <c r="F392" s="35"/>
      <c r="G392" s="2"/>
      <c r="H392" s="3"/>
      <c r="I392" s="39"/>
    </row>
    <row r="393" spans="1:9" x14ac:dyDescent="0.2">
      <c r="A393" s="1"/>
      <c r="B393" s="1"/>
      <c r="C393" s="1"/>
      <c r="D393" s="35"/>
      <c r="E393" s="35"/>
      <c r="F393" s="35"/>
      <c r="G393" s="2"/>
      <c r="H393" s="3"/>
      <c r="I393" s="39"/>
    </row>
    <row r="394" spans="1:9" x14ac:dyDescent="0.2">
      <c r="A394" s="1"/>
      <c r="B394" s="1"/>
      <c r="C394" s="1"/>
      <c r="D394" s="35"/>
      <c r="E394" s="35"/>
      <c r="F394" s="35"/>
      <c r="G394" s="2"/>
      <c r="H394" s="3"/>
      <c r="I394" s="39"/>
    </row>
    <row r="395" spans="1:9" x14ac:dyDescent="0.2">
      <c r="A395" s="1"/>
      <c r="B395" s="1"/>
      <c r="C395" s="1"/>
      <c r="D395" s="35"/>
      <c r="E395" s="35"/>
      <c r="F395" s="35"/>
      <c r="G395" s="2"/>
      <c r="H395" s="3"/>
      <c r="I395" s="39"/>
    </row>
    <row r="396" spans="1:9" x14ac:dyDescent="0.2">
      <c r="A396" s="1"/>
      <c r="B396" s="1"/>
      <c r="C396" s="1"/>
      <c r="D396" s="35"/>
      <c r="E396" s="35"/>
      <c r="F396" s="35"/>
      <c r="G396" s="2"/>
      <c r="H396" s="3"/>
      <c r="I396" s="39"/>
    </row>
    <row r="397" spans="1:9" x14ac:dyDescent="0.2">
      <c r="A397" s="1"/>
      <c r="B397" s="1"/>
      <c r="C397" s="1"/>
      <c r="D397" s="35"/>
      <c r="E397" s="35"/>
      <c r="F397" s="35"/>
      <c r="G397" s="2"/>
      <c r="H397" s="3"/>
      <c r="I397" s="39"/>
    </row>
    <row r="398" spans="1:9" x14ac:dyDescent="0.2">
      <c r="A398" s="1"/>
      <c r="B398" s="1"/>
      <c r="C398" s="1"/>
      <c r="D398" s="35"/>
      <c r="E398" s="35"/>
      <c r="F398" s="35"/>
      <c r="G398" s="2"/>
      <c r="H398" s="3"/>
      <c r="I398" s="39"/>
    </row>
    <row r="399" spans="1:9" x14ac:dyDescent="0.2">
      <c r="A399" s="1"/>
      <c r="B399" s="1"/>
      <c r="C399" s="1"/>
      <c r="D399" s="35"/>
      <c r="E399" s="35"/>
      <c r="F399" s="35"/>
      <c r="G399" s="2"/>
      <c r="H399" s="3"/>
      <c r="I399" s="39"/>
    </row>
    <row r="400" spans="1:9" x14ac:dyDescent="0.2">
      <c r="A400" s="1"/>
      <c r="B400" s="1"/>
      <c r="C400" s="1"/>
      <c r="D400" s="35"/>
      <c r="E400" s="35"/>
      <c r="F400" s="35"/>
      <c r="G400" s="2"/>
      <c r="H400" s="3"/>
      <c r="I400" s="39"/>
    </row>
    <row r="401" spans="1:9" x14ac:dyDescent="0.2">
      <c r="A401" s="1"/>
      <c r="B401" s="1"/>
      <c r="C401" s="1"/>
      <c r="D401" s="35"/>
      <c r="E401" s="35"/>
      <c r="F401" s="35"/>
      <c r="G401" s="2"/>
      <c r="H401" s="3"/>
      <c r="I401" s="39"/>
    </row>
    <row r="402" spans="1:9" x14ac:dyDescent="0.2">
      <c r="A402" s="1"/>
      <c r="B402" s="1"/>
      <c r="C402" s="1"/>
      <c r="D402" s="35"/>
      <c r="E402" s="35"/>
      <c r="F402" s="35"/>
      <c r="G402" s="2"/>
      <c r="H402" s="3"/>
      <c r="I402" s="39"/>
    </row>
    <row r="403" spans="1:9" x14ac:dyDescent="0.2">
      <c r="A403" s="1"/>
      <c r="B403" s="1"/>
      <c r="C403" s="1"/>
      <c r="D403" s="35"/>
      <c r="E403" s="35"/>
      <c r="F403" s="35"/>
      <c r="G403" s="2"/>
      <c r="H403" s="3"/>
      <c r="I403" s="39"/>
    </row>
    <row r="404" spans="1:9" x14ac:dyDescent="0.2">
      <c r="A404" s="1"/>
      <c r="B404" s="1"/>
      <c r="C404" s="1"/>
      <c r="D404" s="35"/>
      <c r="E404" s="35"/>
      <c r="F404" s="35"/>
      <c r="G404" s="2"/>
      <c r="H404" s="3"/>
      <c r="I404" s="39"/>
    </row>
    <row r="405" spans="1:9" x14ac:dyDescent="0.2">
      <c r="A405" s="1"/>
      <c r="B405" s="1"/>
      <c r="C405" s="1"/>
      <c r="D405" s="35"/>
      <c r="E405" s="35"/>
      <c r="F405" s="35"/>
      <c r="G405" s="2"/>
      <c r="H405" s="3"/>
      <c r="I405" s="39"/>
    </row>
    <row r="406" spans="1:9" x14ac:dyDescent="0.2">
      <c r="A406" s="1"/>
      <c r="B406" s="1"/>
      <c r="C406" s="1"/>
      <c r="D406" s="35"/>
      <c r="E406" s="35"/>
      <c r="F406" s="35"/>
      <c r="G406" s="2"/>
      <c r="H406" s="3"/>
      <c r="I406" s="39"/>
    </row>
    <row r="407" spans="1:9" x14ac:dyDescent="0.2">
      <c r="A407" s="1"/>
      <c r="B407" s="1"/>
      <c r="C407" s="1"/>
      <c r="D407" s="35"/>
      <c r="E407" s="35"/>
      <c r="F407" s="35"/>
      <c r="G407" s="2"/>
      <c r="H407" s="3"/>
      <c r="I407" s="39"/>
    </row>
    <row r="408" spans="1:9" x14ac:dyDescent="0.2">
      <c r="A408" s="1"/>
      <c r="B408" s="1"/>
      <c r="C408" s="1"/>
      <c r="D408" s="35"/>
      <c r="E408" s="35"/>
      <c r="F408" s="35"/>
      <c r="G408" s="2"/>
      <c r="H408" s="3"/>
      <c r="I408" s="39"/>
    </row>
    <row r="409" spans="1:9" x14ac:dyDescent="0.2">
      <c r="A409" s="1"/>
      <c r="B409" s="1"/>
      <c r="C409" s="1"/>
      <c r="D409" s="35"/>
      <c r="E409" s="35"/>
      <c r="F409" s="35"/>
      <c r="G409" s="2"/>
      <c r="H409" s="3"/>
      <c r="I409" s="39"/>
    </row>
    <row r="410" spans="1:9" x14ac:dyDescent="0.2">
      <c r="A410" s="1"/>
      <c r="B410" s="1"/>
      <c r="C410" s="1"/>
      <c r="D410" s="35"/>
      <c r="E410" s="35"/>
      <c r="F410" s="35"/>
      <c r="G410" s="2"/>
      <c r="H410" s="3"/>
      <c r="I410" s="39"/>
    </row>
    <row r="411" spans="1:9" x14ac:dyDescent="0.2">
      <c r="A411" s="1"/>
      <c r="B411" s="1"/>
      <c r="C411" s="1"/>
      <c r="D411" s="35"/>
      <c r="E411" s="35"/>
      <c r="F411" s="35"/>
      <c r="G411" s="2"/>
      <c r="H411" s="3"/>
      <c r="I411" s="39"/>
    </row>
    <row r="412" spans="1:9" x14ac:dyDescent="0.2">
      <c r="A412" s="1"/>
      <c r="B412" s="1"/>
      <c r="C412" s="1"/>
      <c r="D412" s="35"/>
      <c r="E412" s="35"/>
      <c r="F412" s="35"/>
      <c r="G412" s="2"/>
      <c r="H412" s="3"/>
      <c r="I412" s="39"/>
    </row>
    <row r="413" spans="1:9" x14ac:dyDescent="0.2">
      <c r="A413" s="1"/>
      <c r="B413" s="1"/>
      <c r="C413" s="1"/>
      <c r="D413" s="35"/>
      <c r="E413" s="35"/>
      <c r="F413" s="35"/>
      <c r="G413" s="2"/>
      <c r="H413" s="3"/>
      <c r="I413" s="39"/>
    </row>
    <row r="414" spans="1:9" x14ac:dyDescent="0.2">
      <c r="A414" s="1"/>
      <c r="B414" s="1"/>
      <c r="C414" s="1"/>
      <c r="D414" s="35"/>
      <c r="E414" s="35"/>
      <c r="F414" s="35"/>
      <c r="G414" s="2"/>
      <c r="H414" s="3"/>
      <c r="I414" s="39"/>
    </row>
    <row r="415" spans="1:9" x14ac:dyDescent="0.2">
      <c r="A415" s="1"/>
      <c r="B415" s="1"/>
      <c r="C415" s="1"/>
      <c r="D415" s="35"/>
      <c r="E415" s="35"/>
      <c r="F415" s="35"/>
      <c r="G415" s="2"/>
      <c r="H415" s="3"/>
      <c r="I415" s="39"/>
    </row>
    <row r="416" spans="1:9" x14ac:dyDescent="0.2">
      <c r="A416" s="1"/>
      <c r="B416" s="1"/>
      <c r="C416" s="1"/>
      <c r="D416" s="35"/>
      <c r="E416" s="35"/>
      <c r="F416" s="35"/>
      <c r="G416" s="2"/>
      <c r="H416" s="3"/>
      <c r="I416" s="39"/>
    </row>
    <row r="417" spans="1:9" x14ac:dyDescent="0.2">
      <c r="A417" s="1"/>
      <c r="B417" s="1"/>
      <c r="C417" s="1"/>
      <c r="D417" s="35"/>
      <c r="E417" s="35"/>
      <c r="F417" s="35"/>
      <c r="G417" s="2"/>
      <c r="H417" s="3"/>
      <c r="I417" s="39"/>
    </row>
    <row r="418" spans="1:9" x14ac:dyDescent="0.2">
      <c r="A418" s="1"/>
      <c r="B418" s="1"/>
      <c r="C418" s="1"/>
      <c r="D418" s="35"/>
      <c r="E418" s="35"/>
      <c r="F418" s="35"/>
      <c r="G418" s="2"/>
      <c r="H418" s="3"/>
      <c r="I418" s="39"/>
    </row>
    <row r="419" spans="1:9" x14ac:dyDescent="0.2">
      <c r="A419" s="1"/>
      <c r="B419" s="1"/>
      <c r="C419" s="1"/>
      <c r="D419" s="35"/>
      <c r="E419" s="35"/>
      <c r="F419" s="35"/>
      <c r="G419" s="2"/>
      <c r="H419" s="3"/>
      <c r="I419" s="39"/>
    </row>
    <row r="420" spans="1:9" x14ac:dyDescent="0.2">
      <c r="A420" s="1"/>
      <c r="B420" s="1"/>
      <c r="C420" s="1"/>
      <c r="D420" s="35"/>
      <c r="E420" s="35"/>
      <c r="F420" s="35"/>
      <c r="G420" s="2"/>
      <c r="H420" s="3"/>
      <c r="I420" s="39"/>
    </row>
    <row r="421" spans="1:9" x14ac:dyDescent="0.2">
      <c r="A421" s="1"/>
      <c r="B421" s="1"/>
      <c r="C421" s="1"/>
      <c r="D421" s="35"/>
      <c r="E421" s="35"/>
      <c r="F421" s="35"/>
      <c r="G421" s="2"/>
      <c r="H421" s="3"/>
      <c r="I421" s="39"/>
    </row>
    <row r="422" spans="1:9" x14ac:dyDescent="0.2">
      <c r="A422" s="1"/>
      <c r="B422" s="1"/>
      <c r="C422" s="1"/>
      <c r="D422" s="35"/>
      <c r="E422" s="35"/>
      <c r="F422" s="35"/>
      <c r="G422" s="2"/>
      <c r="H422" s="3"/>
      <c r="I422" s="39"/>
    </row>
    <row r="423" spans="1:9" x14ac:dyDescent="0.2">
      <c r="A423" s="1"/>
      <c r="B423" s="1"/>
      <c r="C423" s="1"/>
      <c r="D423" s="35"/>
      <c r="E423" s="35"/>
      <c r="F423" s="35"/>
      <c r="G423" s="2"/>
      <c r="H423" s="3"/>
      <c r="I423" s="39"/>
    </row>
    <row r="424" spans="1:9" x14ac:dyDescent="0.2">
      <c r="A424" s="1"/>
      <c r="B424" s="1"/>
      <c r="C424" s="1"/>
      <c r="D424" s="35"/>
      <c r="E424" s="35"/>
      <c r="F424" s="35"/>
      <c r="G424" s="2"/>
      <c r="H424" s="3"/>
      <c r="I424" s="39"/>
    </row>
    <row r="425" spans="1:9" x14ac:dyDescent="0.2">
      <c r="A425" s="1"/>
      <c r="B425" s="1"/>
      <c r="C425" s="1"/>
      <c r="D425" s="35"/>
      <c r="E425" s="35"/>
      <c r="F425" s="35"/>
      <c r="G425" s="2"/>
      <c r="H425" s="3"/>
      <c r="I425" s="39"/>
    </row>
    <row r="426" spans="1:9" x14ac:dyDescent="0.2">
      <c r="A426" s="1"/>
      <c r="B426" s="1"/>
      <c r="C426" s="1"/>
      <c r="D426" s="35"/>
      <c r="E426" s="35"/>
      <c r="F426" s="35"/>
      <c r="G426" s="2"/>
      <c r="H426" s="3"/>
      <c r="I426" s="39"/>
    </row>
  </sheetData>
  <mergeCells count="60">
    <mergeCell ref="D112:E112"/>
    <mergeCell ref="D113:E113"/>
    <mergeCell ref="D105:E105"/>
    <mergeCell ref="D109:E109"/>
    <mergeCell ref="C160:C163"/>
    <mergeCell ref="D115:E115"/>
    <mergeCell ref="C117:C119"/>
    <mergeCell ref="D117:E117"/>
    <mergeCell ref="D118:E118"/>
    <mergeCell ref="D119:E119"/>
    <mergeCell ref="C121:C124"/>
    <mergeCell ref="C126:C127"/>
    <mergeCell ref="C129:C132"/>
    <mergeCell ref="C134:C141"/>
    <mergeCell ref="C143:C148"/>
    <mergeCell ref="C150:C154"/>
    <mergeCell ref="C165:C168"/>
    <mergeCell ref="C170:C171"/>
    <mergeCell ref="D1:I1"/>
    <mergeCell ref="B173:F174"/>
    <mergeCell ref="H2:H4"/>
    <mergeCell ref="D114:E114"/>
    <mergeCell ref="A98:I98"/>
    <mergeCell ref="D102:E102"/>
    <mergeCell ref="D99:E99"/>
    <mergeCell ref="D100:E100"/>
    <mergeCell ref="D101:E101"/>
    <mergeCell ref="C104:C113"/>
    <mergeCell ref="D104:E104"/>
    <mergeCell ref="D106:E106"/>
    <mergeCell ref="D107:E107"/>
    <mergeCell ref="C156:C158"/>
    <mergeCell ref="D111:E111"/>
    <mergeCell ref="C88:C89"/>
    <mergeCell ref="C91:C97"/>
    <mergeCell ref="D91:E91"/>
    <mergeCell ref="D92:E92"/>
    <mergeCell ref="D93:E93"/>
    <mergeCell ref="D94:E94"/>
    <mergeCell ref="D95:E95"/>
    <mergeCell ref="D96:E96"/>
    <mergeCell ref="D97:E97"/>
    <mergeCell ref="D108:E108"/>
    <mergeCell ref="D110:E110"/>
    <mergeCell ref="C79:C85"/>
    <mergeCell ref="B6:I6"/>
    <mergeCell ref="I2:I4"/>
    <mergeCell ref="G2:G4"/>
    <mergeCell ref="A78:I78"/>
    <mergeCell ref="A2:A5"/>
    <mergeCell ref="B2:B5"/>
    <mergeCell ref="C2:C5"/>
    <mergeCell ref="D2:F3"/>
    <mergeCell ref="C51:C77"/>
    <mergeCell ref="C12:C20"/>
    <mergeCell ref="C25:C45"/>
    <mergeCell ref="B8:H8"/>
    <mergeCell ref="B9:G9"/>
    <mergeCell ref="A11:I11"/>
    <mergeCell ref="A21:I21"/>
  </mergeCells>
  <printOptions horizontalCentered="1" gridLines="1"/>
  <pageMargins left="0.39370078740157483" right="0.39370078740157483" top="0.19685039370078741" bottom="0.19685039370078741" header="0.11811023622047245" footer="0.11811023622047245"/>
  <pageSetup paperSize="9" scale="40" fitToHeight="10" orientation="portrait" horizontalDpi="300" verticalDpi="300" r:id="rId1"/>
  <headerFooter alignWithMargins="0">
    <oddFooter>&amp;R&amp;"Arial Cyr,полужирный"&amp;14&amp;P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Price List МП 2018.02</vt:lpstr>
      <vt:lpstr>'Price List МП 2018.02'!Область_печати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RePack by Diakov</cp:lastModifiedBy>
  <cp:lastPrinted>2020-02-25T04:59:28Z</cp:lastPrinted>
  <dcterms:created xsi:type="dcterms:W3CDTF">2018-01-15T10:20:37Z</dcterms:created>
  <dcterms:modified xsi:type="dcterms:W3CDTF">2020-07-06T10:16:42Z</dcterms:modified>
</cp:coreProperties>
</file>